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Julian Roth\Desktop\"/>
    </mc:Choice>
  </mc:AlternateContent>
  <xr:revisionPtr revIDLastSave="0" documentId="8_{AB8C4BF7-EF26-4FE0-AAEE-DAC4FEE9547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aushaltsübersicht" sheetId="1" r:id="rId1"/>
    <sheet name="Erläuterung" sheetId="2" state="hidden" r:id="rId2"/>
    <sheet name="Formeln" sheetId="3" state="hidden" r:id="rId3"/>
  </sheets>
  <definedNames>
    <definedName name="_xlnm.Print_Area" localSheetId="0">Haushaltsübersicht!$A$1:$K$30</definedName>
  </definedNames>
  <calcPr calcId="191029"/>
  <fileRecoveryPr autoRecover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7" i="1" l="1"/>
  <c r="B9" i="1" s="1"/>
  <c r="E12" i="1"/>
  <c r="F19" i="3" s="1"/>
  <c r="H12" i="1"/>
  <c r="F20" i="3" s="1"/>
  <c r="K12" i="1"/>
  <c r="F21" i="3" s="1"/>
  <c r="J22" i="1"/>
  <c r="K10" i="1"/>
  <c r="B28" i="1"/>
  <c r="K27" i="1" l="1"/>
  <c r="B12" i="1"/>
  <c r="B14" i="1" s="1"/>
  <c r="B18" i="1"/>
  <c r="F5" i="3" l="1"/>
  <c r="B30" i="1"/>
  <c r="A30" i="1" s="1"/>
  <c r="E2" i="1"/>
  <c r="K16" i="1"/>
  <c r="K26" i="1"/>
  <c r="K2" i="1"/>
  <c r="H2" i="1"/>
  <c r="H13" i="1" l="1"/>
  <c r="C5" i="3" s="1"/>
  <c r="C4" i="3" s="1"/>
  <c r="H14" i="1" s="1"/>
  <c r="K3" i="1"/>
  <c r="K5" i="1"/>
  <c r="K7" i="1"/>
  <c r="K13" i="1"/>
  <c r="D5" i="3"/>
  <c r="D4" i="3" s="1"/>
  <c r="K14" i="1" s="1"/>
  <c r="K28" i="1"/>
  <c r="K29" i="1"/>
  <c r="F22" i="3" s="1"/>
  <c r="E13" i="1"/>
  <c r="B5" i="3" s="1"/>
  <c r="G5" i="3" l="1"/>
  <c r="E5" i="3" s="1"/>
  <c r="B4" i="3"/>
  <c r="E14" i="1" l="1"/>
  <c r="E4" i="3"/>
  <c r="K3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Guenter</author>
  </authors>
  <commentList>
    <comment ref="D6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Vergnügen:</t>
        </r>
        <r>
          <rPr>
            <sz val="8"/>
            <color indexed="81"/>
            <rFont val="Tahoma"/>
            <family val="2"/>
          </rPr>
          <t xml:space="preserve">
- Freizeit &amp; Hobby
- Sport
- Urlaub &amp; Reisen 
- Genuss (Restaurantbesuch, etc.)
- Kultur (Theater, Museum, etc.)
- Kommunikation (Handy, iPad, etc.)</t>
        </r>
      </text>
    </comment>
    <comment ref="D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Verkehr - Mobilität:</t>
        </r>
        <r>
          <rPr>
            <sz val="8"/>
            <color indexed="81"/>
            <rFont val="Tahoma"/>
            <family val="2"/>
          </rPr>
          <t xml:space="preserve">
- Tanken
- öffentliche Verkehrsmittel
- Taxi
- Gebühren (Parken …)</t>
        </r>
      </text>
    </comment>
    <comment ref="D8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Bildung:</t>
        </r>
        <r>
          <rPr>
            <sz val="8"/>
            <color indexed="81"/>
            <rFont val="Tahoma"/>
            <family val="2"/>
          </rPr>
          <t xml:space="preserve">
- Seminare
- Info-Veranstaltungen
- Zeitung &amp; Bücher
- Musik- / Bildträger</t>
        </r>
      </text>
    </comment>
    <comment ref="D9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 xml:space="preserve">Gesundheit:
</t>
        </r>
        <r>
          <rPr>
            <sz val="8"/>
            <color indexed="81"/>
            <rFont val="Tahoma"/>
            <family val="2"/>
          </rPr>
          <t>- Pflege (Kosmetik)
- Arzt
- Medikamente</t>
        </r>
      </text>
    </comment>
    <comment ref="D11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Sonstiges:</t>
        </r>
        <r>
          <rPr>
            <sz val="8"/>
            <color indexed="81"/>
            <rFont val="Tahoma"/>
            <family val="2"/>
          </rPr>
          <t xml:space="preserve">
- Geschenke
- etc.</t>
        </r>
      </text>
    </comment>
    <comment ref="A22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Todesschutz:</t>
        </r>
        <r>
          <rPr>
            <sz val="8"/>
            <color indexed="81"/>
            <rFont val="Tahoma"/>
            <family val="2"/>
          </rPr>
          <t xml:space="preserve">
- Finanzierungsrisiko
- Hinterbliebenenschutz</t>
        </r>
      </text>
    </comment>
    <comment ref="A25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 xml:space="preserve">Vermögenssicherung-Wohnen:
</t>
        </r>
        <r>
          <rPr>
            <sz val="8"/>
            <color indexed="81"/>
            <rFont val="Tahoma"/>
            <family val="2"/>
          </rPr>
          <t>- Hausrat
- Glas
- Wohngebäude
- Reise</t>
        </r>
      </text>
    </comment>
  </commentList>
</comments>
</file>

<file path=xl/sharedStrings.xml><?xml version="1.0" encoding="utf-8"?>
<sst xmlns="http://schemas.openxmlformats.org/spreadsheetml/2006/main" count="143" uniqueCount="111">
  <si>
    <t>Unterhalt</t>
  </si>
  <si>
    <t>Sonstiges</t>
  </si>
  <si>
    <t>Summe</t>
  </si>
  <si>
    <t>Berechnungsgrundlage</t>
  </si>
  <si>
    <t>Wohnen 1/3</t>
  </si>
  <si>
    <t>Mehr-/Minderausgaben</t>
  </si>
  <si>
    <t>Leben 1/3</t>
  </si>
  <si>
    <t>Ernährung</t>
  </si>
  <si>
    <t>Kleidung</t>
  </si>
  <si>
    <t>Haustiere</t>
  </si>
  <si>
    <t>Schutzengel</t>
  </si>
  <si>
    <t>Mehr-/Mindersparen</t>
  </si>
  <si>
    <t>Schutzengel (10%)</t>
  </si>
  <si>
    <t>Einkommen</t>
  </si>
  <si>
    <t>+</t>
  </si>
  <si>
    <t>Finanznote</t>
  </si>
  <si>
    <t>Gesamtübersicht</t>
  </si>
  <si>
    <t>Leben</t>
  </si>
  <si>
    <t>Wohnen</t>
  </si>
  <si>
    <t>Sparen</t>
  </si>
  <si>
    <t>KV-Zusatz</t>
  </si>
  <si>
    <t>++</t>
  </si>
  <si>
    <t>– –</t>
  </si>
  <si>
    <t>–</t>
  </si>
  <si>
    <t xml:space="preserve">1) </t>
  </si>
  <si>
    <t xml:space="preserve">2) </t>
  </si>
  <si>
    <t>Verwendung des IHK-Notenschlüssels von 2 - 6</t>
  </si>
  <si>
    <t>Normierung von 0 - 91% auf 100% (Note 1 nicht zulässig)</t>
  </si>
  <si>
    <t>Gruppe A:</t>
  </si>
  <si>
    <t>BU, Pflege, Tod, Unfall</t>
  </si>
  <si>
    <t>=&gt;</t>
  </si>
  <si>
    <t>Gewichtung 1/2</t>
  </si>
  <si>
    <t>Gruppe B:</t>
  </si>
  <si>
    <t>Gewichtung 1/3</t>
  </si>
  <si>
    <t>Gruppe C:</t>
  </si>
  <si>
    <t>Vermögenssicherung</t>
  </si>
  <si>
    <t>Gewichtung 1</t>
  </si>
  <si>
    <t>Gruppe D:</t>
  </si>
  <si>
    <t>KFZ</t>
  </si>
  <si>
    <t>Gewichtung 0</t>
  </si>
  <si>
    <t>(Einschätzung der Gewichtung abhängig von der Beitragsgröße und der Bedeutsamkeit)</t>
  </si>
  <si>
    <t>Gesamtnote</t>
  </si>
  <si>
    <t>2)</t>
  </si>
  <si>
    <t xml:space="preserve">Prozentualer Durchschnitt von L, W, S </t>
  </si>
  <si>
    <t>I) Leben, Wohnen, Sparen</t>
  </si>
  <si>
    <t>II) Schutzengel</t>
  </si>
  <si>
    <t>III) Beurteilung Verhältnis des Sparbeitrags zur Berechnungsgrundlage</t>
  </si>
  <si>
    <t>ACHTUNG Ausgaben &gt; Einnahmen</t>
  </si>
  <si>
    <t xml:space="preserve">&lt; 120% folglich </t>
  </si>
  <si>
    <t xml:space="preserve">Maximum zwischen II) und III) ermitteln:  &gt; 119% folglich </t>
  </si>
  <si>
    <t>Abstufung auf --  (enormes Sparpotenzial noch nicht ausgenutzt)</t>
  </si>
  <si>
    <t>Einstufung mittels +/-</t>
  </si>
  <si>
    <t>Falls Sparbetrag negativ:</t>
  </si>
  <si>
    <t>sonstige Verwaltung</t>
  </si>
  <si>
    <t>Gesamt-Optimum</t>
  </si>
  <si>
    <t>Abzüge</t>
  </si>
  <si>
    <t>Zigaretten</t>
  </si>
  <si>
    <t>Kinder / KITA</t>
  </si>
  <si>
    <t>Vergnügen / Hobby</t>
  </si>
  <si>
    <t>Haushaltsbudget von</t>
  </si>
  <si>
    <t>akt. Vermögensstand:</t>
  </si>
  <si>
    <t>Baufinanzierung</t>
  </si>
  <si>
    <t xml:space="preserve">Grundsteuer </t>
  </si>
  <si>
    <t>KFZ/Motorrad</t>
  </si>
  <si>
    <t>(Rücklagen Tagesgeld)</t>
  </si>
  <si>
    <t xml:space="preserve">Kindergeld </t>
  </si>
  <si>
    <t>Formelseite - bitte nichts verändern</t>
  </si>
  <si>
    <t>Sparen für Ziele 1/3</t>
  </si>
  <si>
    <t>Überschuss</t>
  </si>
  <si>
    <t>gefühlte Note</t>
  </si>
  <si>
    <t>Wunschnote</t>
  </si>
  <si>
    <t>EUR</t>
  </si>
  <si>
    <t>Investment</t>
  </si>
  <si>
    <t xml:space="preserve">Giro </t>
  </si>
  <si>
    <t>Bausparen</t>
  </si>
  <si>
    <t xml:space="preserve">Kredit </t>
  </si>
  <si>
    <t>Kredit€</t>
  </si>
  <si>
    <t>Kinder Sparanlagen</t>
  </si>
  <si>
    <t>*</t>
  </si>
  <si>
    <t>* = Auszahl. ca.€</t>
  </si>
  <si>
    <r>
      <t xml:space="preserve">Verkehr </t>
    </r>
    <r>
      <rPr>
        <sz val="8"/>
        <rFont val="Arial"/>
      </rPr>
      <t>(Bus, Benzin, etc.)</t>
    </r>
  </si>
  <si>
    <t>Hinterbleibenenschutz</t>
  </si>
  <si>
    <t>Krankenzusatz / Zahnabs.</t>
  </si>
  <si>
    <t>Recht</t>
  </si>
  <si>
    <t xml:space="preserve">Unfallabsicherung  </t>
  </si>
  <si>
    <t>Pflegefall</t>
  </si>
  <si>
    <t>Gesundheit / Friseur</t>
  </si>
  <si>
    <t>Handy / Abo´s / Geschenke</t>
  </si>
  <si>
    <t>Miete       Zi/ qm</t>
  </si>
  <si>
    <t>Strom - Gas (&amp; Wasser)</t>
  </si>
  <si>
    <t xml:space="preserve">Internet - Tel. - Sky/Netflix </t>
  </si>
  <si>
    <t>Stellplatz - Garage</t>
  </si>
  <si>
    <r>
      <rPr>
        <b/>
        <sz val="10"/>
        <color rgb="FFFF0000"/>
        <rFont val="Arial"/>
        <family val="2"/>
      </rPr>
      <t>1</t>
    </r>
    <r>
      <rPr>
        <sz val="10"/>
        <color indexed="16"/>
        <rFont val="Arial"/>
      </rPr>
      <t>.</t>
    </r>
    <r>
      <rPr>
        <sz val="10"/>
        <rFont val="Arial"/>
      </rPr>
      <t xml:space="preserve"> Langfristig</t>
    </r>
    <r>
      <rPr>
        <sz val="8"/>
        <rFont val="Arial"/>
      </rPr>
      <t xml:space="preserve"> (staatl.geförd.)</t>
    </r>
  </si>
  <si>
    <r>
      <rPr>
        <b/>
        <sz val="10"/>
        <color rgb="FFFF0000"/>
        <rFont val="Arial"/>
        <family val="2"/>
      </rPr>
      <t>4</t>
    </r>
    <r>
      <rPr>
        <sz val="10"/>
        <color indexed="16"/>
        <rFont val="Arial"/>
      </rPr>
      <t>.</t>
    </r>
    <r>
      <rPr>
        <sz val="10"/>
        <rFont val="Arial"/>
      </rPr>
      <t xml:space="preserve"> Sparen Kind(er)</t>
    </r>
  </si>
  <si>
    <r>
      <rPr>
        <b/>
        <sz val="10"/>
        <color rgb="FFFF0000"/>
        <rFont val="Arial"/>
        <family val="2"/>
      </rPr>
      <t>3</t>
    </r>
    <r>
      <rPr>
        <sz val="10"/>
        <color indexed="16"/>
        <rFont val="Arial"/>
      </rPr>
      <t>.</t>
    </r>
    <r>
      <rPr>
        <sz val="10"/>
        <rFont val="Arial"/>
      </rPr>
      <t xml:space="preserve"> Mittelfristig </t>
    </r>
    <r>
      <rPr>
        <sz val="8"/>
        <rFont val="Arial"/>
      </rPr>
      <t>(geplant)</t>
    </r>
  </si>
  <si>
    <r>
      <rPr>
        <b/>
        <sz val="10"/>
        <color rgb="FFFF0000"/>
        <rFont val="Arial"/>
        <family val="2"/>
      </rPr>
      <t>2</t>
    </r>
    <r>
      <rPr>
        <sz val="10"/>
        <color indexed="16"/>
        <rFont val="Arial"/>
      </rPr>
      <t>.</t>
    </r>
    <r>
      <rPr>
        <sz val="10"/>
        <rFont val="Arial"/>
      </rPr>
      <t xml:space="preserve"> Kurzfristig </t>
    </r>
    <r>
      <rPr>
        <sz val="8"/>
        <rFont val="Arial"/>
      </rPr>
      <t>(ungeplant)</t>
    </r>
  </si>
  <si>
    <t>(Riester, Rürup, bAV, RV-LV)</t>
  </si>
  <si>
    <t>(BS, Fonds, Edelmetalle)</t>
  </si>
  <si>
    <t>Müll &amp; GEZ Gebühren</t>
  </si>
  <si>
    <t xml:space="preserve"> = p.a. Steuervorteil ca. </t>
  </si>
  <si>
    <t xml:space="preserve">Tagesgeld </t>
  </si>
  <si>
    <r>
      <t xml:space="preserve"> </t>
    </r>
    <r>
      <rPr>
        <sz val="8"/>
        <rFont val="Calibri"/>
        <family val="2"/>
        <scheme val="minor"/>
      </rPr>
      <t>-</t>
    </r>
    <r>
      <rPr>
        <sz val="8"/>
        <color indexed="10"/>
        <rFont val="Calibri"/>
        <family val="2"/>
        <scheme val="minor"/>
      </rPr>
      <t xml:space="preserve"> Leben</t>
    </r>
    <r>
      <rPr>
        <sz val="8"/>
        <color indexed="8"/>
        <rFont val="Calibri"/>
        <family val="2"/>
        <scheme val="minor"/>
      </rPr>
      <t>/</t>
    </r>
    <r>
      <rPr>
        <sz val="8"/>
        <color indexed="14"/>
        <rFont val="Calibri"/>
        <family val="2"/>
        <scheme val="minor"/>
      </rPr>
      <t>Wohnen</t>
    </r>
    <r>
      <rPr>
        <sz val="8"/>
        <color indexed="8"/>
        <rFont val="Calibri"/>
        <family val="2"/>
        <scheme val="minor"/>
      </rPr>
      <t>/</t>
    </r>
    <r>
      <rPr>
        <sz val="8"/>
        <color indexed="45"/>
        <rFont val="Calibri"/>
        <family val="2"/>
        <scheme val="minor"/>
      </rPr>
      <t>Sparen</t>
    </r>
  </si>
  <si>
    <r>
      <rPr>
        <b/>
        <sz val="9"/>
        <rFont val="Calibri"/>
        <family val="2"/>
        <scheme val="minor"/>
      </rPr>
      <t>Konsum</t>
    </r>
    <r>
      <rPr>
        <b/>
        <sz val="8"/>
        <rFont val="Calibri"/>
        <family val="2"/>
        <scheme val="minor"/>
      </rPr>
      <t xml:space="preserve"> </t>
    </r>
    <r>
      <rPr>
        <i/>
        <sz val="5"/>
        <rFont val="Calibri"/>
        <family val="2"/>
        <scheme val="minor"/>
      </rPr>
      <t>oder</t>
    </r>
    <r>
      <rPr>
        <sz val="8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Vermögen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 xml:space="preserve">?! </t>
    </r>
    <r>
      <rPr>
        <sz val="5"/>
        <rFont val="Calibri"/>
        <family val="2"/>
        <scheme val="minor"/>
      </rPr>
      <t>p.a.</t>
    </r>
  </si>
  <si>
    <r>
      <rPr>
        <b/>
        <sz val="9"/>
        <rFont val="Calibri"/>
        <family val="2"/>
        <scheme val="minor"/>
      </rPr>
      <t>Konsum</t>
    </r>
    <r>
      <rPr>
        <b/>
        <sz val="8"/>
        <rFont val="Calibri"/>
        <family val="2"/>
        <scheme val="minor"/>
      </rPr>
      <t xml:space="preserve"> </t>
    </r>
    <r>
      <rPr>
        <i/>
        <sz val="5"/>
        <rFont val="Calibri"/>
        <family val="2"/>
        <scheme val="minor"/>
      </rPr>
      <t>oder</t>
    </r>
    <r>
      <rPr>
        <sz val="8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Vermögen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 xml:space="preserve">?! </t>
    </r>
    <r>
      <rPr>
        <sz val="5"/>
        <rFont val="Calibri"/>
        <family val="2"/>
        <scheme val="minor"/>
      </rPr>
      <t>mtl.</t>
    </r>
  </si>
  <si>
    <t>Ihre Finanznote =</t>
  </si>
  <si>
    <t>Wochenstunden</t>
  </si>
  <si>
    <t xml:space="preserve">Konsum : eff. Stundenlohn </t>
  </si>
  <si>
    <t xml:space="preserve">A: Lohn/Gehalt </t>
  </si>
  <si>
    <t xml:space="preserve">B: Lohn/Gehalt </t>
  </si>
  <si>
    <t xml:space="preserve">A: BU-Schutz   mtl. </t>
  </si>
  <si>
    <t xml:space="preserve">B: BU-Schutz   mtl.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</si>
</sst>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\ &quot;€&quot;"/>
    <numFmt numFmtId="165" formatCode="0.0"/>
    <numFmt numFmtId="166" formatCode="#,##0.00\ &quot;€&quot;;[Red]#,##0.00\ &quot;€&quot;"/>
    <numFmt numFmtId="167" formatCode="#,##0\ &quot;€&quot;"/>
    <numFmt numFmtId="168" formatCode="[$-F800]dddd\,\ mmmm\ dd\,\ yyyy"/>
    <numFmt numFmtId="169" formatCode="#,##0.00\ _€"/>
  </numFmts>
  <fonts count="64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6"/>
      <name val="Arial"/>
      <family val="2"/>
    </font>
    <font>
      <b/>
      <sz val="10"/>
      <color indexed="16"/>
      <name val="Arial"/>
      <family val="2"/>
    </font>
    <font>
      <i/>
      <sz val="10"/>
      <color indexed="16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color indexed="54"/>
      <name val="Arial"/>
      <family val="2"/>
    </font>
    <font>
      <sz val="10"/>
      <color indexed="54"/>
      <name val="Times New Roman"/>
      <family val="1"/>
    </font>
    <font>
      <sz val="10"/>
      <color indexed="54"/>
      <name val="Arial"/>
      <family val="2"/>
    </font>
    <font>
      <sz val="10"/>
      <color indexed="16"/>
      <name val="Arial"/>
      <family val="2"/>
    </font>
    <font>
      <sz val="10"/>
      <name val="Arial"/>
      <family val="2"/>
    </font>
    <font>
      <sz val="10"/>
      <color indexed="16"/>
      <name val="Arial"/>
    </font>
    <font>
      <sz val="8"/>
      <name val="Arial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indexed="9"/>
      <name val="Calibri"/>
      <scheme val="minor"/>
    </font>
    <font>
      <sz val="10"/>
      <name val="Calibri"/>
      <scheme val="minor"/>
    </font>
    <font>
      <b/>
      <sz val="10"/>
      <name val="Calibri"/>
      <scheme val="minor"/>
    </font>
    <font>
      <i/>
      <sz val="10"/>
      <color theme="0" tint="-0.34998626667073579"/>
      <name val="Calibri"/>
      <scheme val="minor"/>
    </font>
    <font>
      <sz val="8"/>
      <name val="Calibri"/>
      <scheme val="minor"/>
    </font>
    <font>
      <b/>
      <sz val="10"/>
      <color indexed="8"/>
      <name val="Calibri"/>
      <scheme val="minor"/>
    </font>
    <font>
      <sz val="8"/>
      <name val="Calibri"/>
      <family val="2"/>
      <scheme val="minor"/>
    </font>
    <font>
      <i/>
      <sz val="10"/>
      <name val="Calibri"/>
      <scheme val="minor"/>
    </font>
    <font>
      <sz val="10"/>
      <color indexed="8"/>
      <name val="Calibri"/>
      <scheme val="minor"/>
    </font>
    <font>
      <b/>
      <sz val="12"/>
      <name val="Calibri"/>
      <scheme val="minor"/>
    </font>
    <font>
      <b/>
      <sz val="12"/>
      <color indexed="9"/>
      <name val="Calibri"/>
      <scheme val="minor"/>
    </font>
    <font>
      <sz val="12"/>
      <name val="Calibri"/>
      <scheme val="minor"/>
    </font>
    <font>
      <b/>
      <sz val="14"/>
      <color theme="6" tint="-0.499984740745262"/>
      <name val="Calibri"/>
      <scheme val="minor"/>
    </font>
    <font>
      <sz val="9"/>
      <name val="Calibri"/>
      <scheme val="minor"/>
    </font>
    <font>
      <sz val="16"/>
      <name val="Calibri"/>
      <scheme val="minor"/>
    </font>
    <font>
      <sz val="10"/>
      <color theme="6" tint="-0.249977111117893"/>
      <name val="Calibri"/>
      <family val="2"/>
      <scheme val="minor"/>
    </font>
    <font>
      <sz val="12"/>
      <color theme="6" tint="-0.249977111117893"/>
      <name val="Calibri"/>
      <family val="2"/>
      <scheme val="minor"/>
    </font>
    <font>
      <sz val="16"/>
      <color theme="6" tint="-0.249977111117893"/>
      <name val="Calibri"/>
      <family val="2"/>
      <scheme val="minor"/>
    </font>
    <font>
      <b/>
      <i/>
      <sz val="8"/>
      <name val="Calibri"/>
      <family val="2"/>
      <scheme val="minor"/>
    </font>
    <font>
      <b/>
      <sz val="12"/>
      <color theme="6" tint="-0.499984740745262"/>
      <name val="Calibri"/>
      <scheme val="minor"/>
    </font>
    <font>
      <sz val="14"/>
      <name val="Calibri"/>
      <scheme val="minor"/>
    </font>
    <font>
      <sz val="7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  <font>
      <i/>
      <sz val="5"/>
      <name val="Calibri"/>
      <family val="2"/>
      <scheme val="minor"/>
    </font>
    <font>
      <b/>
      <sz val="10"/>
      <name val="Calibri"/>
      <family val="2"/>
      <scheme val="minor"/>
    </font>
    <font>
      <b/>
      <sz val="20"/>
      <color theme="6" tint="-0.499984740745262"/>
      <name val="Calibri"/>
      <family val="2"/>
      <scheme val="minor"/>
    </font>
    <font>
      <sz val="8"/>
      <color indexed="10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indexed="14"/>
      <name val="Calibri"/>
      <family val="2"/>
      <scheme val="minor"/>
    </font>
    <font>
      <sz val="8"/>
      <color indexed="45"/>
      <name val="Calibri"/>
      <family val="2"/>
      <scheme val="minor"/>
    </font>
    <font>
      <b/>
      <sz val="16"/>
      <color rgb="FF215854"/>
      <name val="Calibri"/>
      <family val="2"/>
      <scheme val="minor"/>
    </font>
    <font>
      <sz val="9"/>
      <color theme="6" tint="-0.249977111117893"/>
      <name val="Calibri"/>
      <family val="2"/>
      <scheme val="minor"/>
    </font>
    <font>
      <sz val="9"/>
      <color rgb="FFC0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u/>
      <sz val="16"/>
      <color theme="6" tint="-0.249977111117893"/>
      <name val="Calibri"/>
      <family val="2"/>
      <scheme val="minor"/>
    </font>
    <font>
      <b/>
      <u/>
      <sz val="14"/>
      <name val="Calibri"/>
      <family val="2"/>
      <scheme val="minor"/>
    </font>
    <font>
      <i/>
      <sz val="8"/>
      <name val="Calibri"/>
      <family val="2"/>
      <scheme val="minor"/>
    </font>
    <font>
      <sz val="5"/>
      <name val="Calibri"/>
      <family val="2"/>
      <scheme val="minor"/>
    </font>
    <font>
      <b/>
      <sz val="9"/>
      <name val="Calibri"/>
      <family val="2"/>
      <scheme val="minor"/>
    </font>
    <font>
      <b/>
      <i/>
      <sz val="14"/>
      <color rgb="FF215854"/>
      <name val="Calibri"/>
      <family val="2"/>
      <scheme val="minor"/>
    </font>
    <font>
      <b/>
      <sz val="10"/>
      <color theme="0" tint="-0.249977111117893"/>
      <name val="Calibri"/>
      <family val="2"/>
      <scheme val="minor"/>
    </font>
    <font>
      <sz val="10"/>
      <color theme="0" tint="-0.249977111117893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50"/>
        <bgColor indexed="60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19"/>
        <bgColor indexed="60"/>
      </patternFill>
    </fill>
    <fill>
      <patternFill patternType="solid">
        <fgColor indexed="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CF0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 tint="-4.9989318521683403E-2"/>
        <bgColor indexed="64"/>
      </patternFill>
    </fill>
  </fills>
  <borders count="76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10"/>
      </top>
      <bottom style="hair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hair">
        <color indexed="8"/>
      </left>
      <right/>
      <top/>
      <bottom/>
      <diagonal/>
    </border>
    <border>
      <left/>
      <right/>
      <top/>
      <bottom style="thin">
        <color indexed="14"/>
      </bottom>
      <diagonal/>
    </border>
    <border>
      <left style="thin">
        <color indexed="10"/>
      </left>
      <right style="thin">
        <color indexed="14"/>
      </right>
      <top/>
      <bottom/>
      <diagonal/>
    </border>
    <border>
      <left/>
      <right/>
      <top style="hair">
        <color indexed="14"/>
      </top>
      <bottom style="hair">
        <color indexed="14"/>
      </bottom>
      <diagonal/>
    </border>
    <border>
      <left/>
      <right/>
      <top style="hair">
        <color indexed="45"/>
      </top>
      <bottom style="hair">
        <color indexed="45"/>
      </bottom>
      <diagonal/>
    </border>
    <border>
      <left style="thin">
        <color indexed="14"/>
      </left>
      <right style="thin">
        <color indexed="45"/>
      </right>
      <top/>
      <bottom/>
      <diagonal/>
    </border>
    <border>
      <left style="thin">
        <color indexed="45"/>
      </left>
      <right/>
      <top/>
      <bottom style="thin">
        <color indexed="45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hair">
        <color indexed="45"/>
      </right>
      <top style="hair">
        <color indexed="45"/>
      </top>
      <bottom style="hair">
        <color indexed="45"/>
      </bottom>
      <diagonal/>
    </border>
    <border>
      <left/>
      <right/>
      <top style="hair">
        <color indexed="10"/>
      </top>
      <bottom style="thin">
        <color indexed="10"/>
      </bottom>
      <diagonal/>
    </border>
    <border>
      <left/>
      <right style="hair">
        <color indexed="10"/>
      </right>
      <top/>
      <bottom style="thin">
        <color indexed="10"/>
      </bottom>
      <diagonal/>
    </border>
    <border>
      <left/>
      <right style="hair">
        <color auto="1"/>
      </right>
      <top/>
      <bottom style="thin">
        <color indexed="14"/>
      </bottom>
      <diagonal/>
    </border>
    <border>
      <left/>
      <right/>
      <top style="hair">
        <color indexed="45"/>
      </top>
      <bottom style="thin">
        <color indexed="45"/>
      </bottom>
      <diagonal/>
    </border>
    <border>
      <left/>
      <right style="hair">
        <color indexed="45"/>
      </right>
      <top/>
      <bottom style="thin">
        <color indexed="45"/>
      </bottom>
      <diagonal/>
    </border>
    <border>
      <left/>
      <right style="thin">
        <color indexed="14"/>
      </right>
      <top style="thin">
        <color indexed="14"/>
      </top>
      <bottom style="thin">
        <color indexed="14"/>
      </bottom>
      <diagonal/>
    </border>
    <border>
      <left/>
      <right style="thin">
        <color indexed="45"/>
      </right>
      <top style="thin">
        <color indexed="45"/>
      </top>
      <bottom style="thin">
        <color indexed="45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/>
      <top/>
      <bottom style="thin">
        <color indexed="27"/>
      </bottom>
      <diagonal/>
    </border>
    <border>
      <left/>
      <right/>
      <top/>
      <bottom style="thin">
        <color indexed="24"/>
      </bottom>
      <diagonal/>
    </border>
    <border>
      <left/>
      <right/>
      <top/>
      <bottom style="thin">
        <color indexed="33"/>
      </bottom>
      <diagonal/>
    </border>
    <border>
      <left/>
      <right/>
      <top/>
      <bottom style="thin">
        <color indexed="36"/>
      </bottom>
      <diagonal/>
    </border>
    <border>
      <left/>
      <right/>
      <top/>
      <bottom style="thin">
        <color indexed="3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 style="thin">
        <color indexed="14"/>
      </right>
      <top/>
      <bottom style="thin">
        <color indexed="14"/>
      </bottom>
      <diagonal/>
    </border>
    <border>
      <left/>
      <right style="thin">
        <color indexed="45"/>
      </right>
      <top/>
      <bottom style="thin">
        <color indexed="45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 style="hair">
        <color indexed="45"/>
      </right>
      <top/>
      <bottom style="medium">
        <color indexed="45"/>
      </bottom>
      <diagonal/>
    </border>
    <border>
      <left/>
      <right/>
      <top/>
      <bottom style="hair">
        <color indexed="16"/>
      </bottom>
      <diagonal/>
    </border>
    <border>
      <left/>
      <right style="hair">
        <color indexed="10"/>
      </right>
      <top/>
      <bottom style="medium">
        <color indexed="10"/>
      </bottom>
      <diagonal/>
    </border>
    <border>
      <left/>
      <right/>
      <top/>
      <bottom style="hair">
        <color indexed="14"/>
      </bottom>
      <diagonal/>
    </border>
    <border>
      <left/>
      <right style="hair">
        <color auto="1"/>
      </right>
      <top/>
      <bottom style="medium">
        <color indexed="14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45"/>
      </right>
      <top style="medium">
        <color indexed="45"/>
      </top>
      <bottom style="hair">
        <color indexed="45"/>
      </bottom>
      <diagonal/>
    </border>
    <border>
      <left/>
      <right style="thin">
        <color indexed="10"/>
      </right>
      <top/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hair">
        <color indexed="16"/>
      </top>
      <bottom/>
      <diagonal/>
    </border>
    <border>
      <left/>
      <right style="hair">
        <color indexed="16"/>
      </right>
      <top/>
      <bottom/>
      <diagonal/>
    </border>
    <border>
      <left style="medium">
        <color indexed="16"/>
      </left>
      <right/>
      <top style="medium">
        <color indexed="16"/>
      </top>
      <bottom/>
      <diagonal/>
    </border>
    <border>
      <left/>
      <right style="medium">
        <color indexed="16"/>
      </right>
      <top style="medium">
        <color indexed="16"/>
      </top>
      <bottom/>
      <diagonal/>
    </border>
    <border>
      <left style="medium">
        <color indexed="16"/>
      </left>
      <right/>
      <top/>
      <bottom style="medium">
        <color indexed="16"/>
      </bottom>
      <diagonal/>
    </border>
    <border>
      <left/>
      <right style="medium">
        <color indexed="16"/>
      </right>
      <top/>
      <bottom style="medium">
        <color indexed="16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indexed="16"/>
      </right>
      <top style="thin">
        <color indexed="30"/>
      </top>
      <bottom style="medium">
        <color indexed="30"/>
      </bottom>
      <diagonal/>
    </border>
    <border>
      <left/>
      <right/>
      <top/>
      <bottom style="double">
        <color auto="1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indexed="14"/>
      </bottom>
      <diagonal/>
    </border>
    <border>
      <left/>
      <right style="hair">
        <color auto="1"/>
      </right>
      <top style="hair">
        <color indexed="14"/>
      </top>
      <bottom style="hair">
        <color indexed="14"/>
      </bottom>
      <diagonal/>
    </border>
    <border>
      <left/>
      <right style="hair">
        <color indexed="10"/>
      </right>
      <top style="hair">
        <color indexed="10"/>
      </top>
      <bottom style="hair">
        <color indexed="10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16"/>
      </right>
      <top style="medium">
        <color indexed="30"/>
      </top>
      <bottom style="hair">
        <color indexed="30"/>
      </bottom>
      <diagonal/>
    </border>
    <border>
      <left/>
      <right/>
      <top style="hair">
        <color auto="1"/>
      </top>
      <bottom style="hair">
        <color indexed="45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slantDashDot">
        <color auto="1"/>
      </right>
      <top style="slantDashDot">
        <color auto="1"/>
      </top>
      <bottom style="hair">
        <color auto="1"/>
      </bottom>
      <diagonal/>
    </border>
    <border>
      <left/>
      <right/>
      <top/>
      <bottom style="slantDashDot">
        <color auto="1"/>
      </bottom>
      <diagonal/>
    </border>
    <border>
      <left style="hair">
        <color auto="1"/>
      </left>
      <right style="slantDashDot">
        <color auto="1"/>
      </right>
      <top/>
      <bottom/>
      <diagonal/>
    </border>
    <border>
      <left style="slantDashDot">
        <color auto="1"/>
      </left>
      <right/>
      <top style="slantDashDot">
        <color auto="1"/>
      </top>
      <bottom style="hair">
        <color auto="1"/>
      </bottom>
      <diagonal/>
    </border>
    <border>
      <left style="slantDashDot">
        <color auto="1"/>
      </left>
      <right style="hair">
        <color auto="1"/>
      </right>
      <top/>
      <bottom/>
      <diagonal/>
    </border>
    <border>
      <left style="slantDashDot">
        <color auto="1"/>
      </left>
      <right style="hair">
        <color auto="1"/>
      </right>
      <top style="dashed">
        <color auto="1"/>
      </top>
      <bottom style="slantDashDot">
        <color auto="1"/>
      </bottom>
      <diagonal/>
    </border>
    <border>
      <left/>
      <right style="slantDashDot">
        <color auto="1"/>
      </right>
      <top style="dashed">
        <color auto="1"/>
      </top>
      <bottom style="slantDashDot">
        <color auto="1"/>
      </bottom>
      <diagonal/>
    </border>
  </borders>
  <cellStyleXfs count="2">
    <xf numFmtId="168" fontId="0" fillId="0" borderId="0"/>
    <xf numFmtId="9" fontId="1" fillId="0" borderId="0" applyFont="0" applyFill="0" applyBorder="0" applyAlignment="0" applyProtection="0"/>
  </cellStyleXfs>
  <cellXfs count="160">
    <xf numFmtId="168" fontId="0" fillId="0" borderId="0" xfId="0"/>
    <xf numFmtId="9" fontId="0" fillId="0" borderId="0" xfId="0" applyNumberFormat="1"/>
    <xf numFmtId="168" fontId="4" fillId="13" borderId="0" xfId="0" applyFont="1" applyFill="1"/>
    <xf numFmtId="9" fontId="5" fillId="13" borderId="0" xfId="0" applyNumberFormat="1" applyFont="1" applyFill="1"/>
    <xf numFmtId="9" fontId="6" fillId="13" borderId="0" xfId="0" applyNumberFormat="1" applyFont="1" applyFill="1"/>
    <xf numFmtId="9" fontId="7" fillId="13" borderId="0" xfId="0" applyNumberFormat="1" applyFont="1" applyFill="1"/>
    <xf numFmtId="168" fontId="5" fillId="0" borderId="0" xfId="0" applyFont="1"/>
    <xf numFmtId="168" fontId="10" fillId="13" borderId="0" xfId="0" applyFont="1" applyFill="1"/>
    <xf numFmtId="9" fontId="10" fillId="13" borderId="0" xfId="1" applyFont="1" applyFill="1"/>
    <xf numFmtId="165" fontId="10" fillId="13" borderId="0" xfId="0" applyNumberFormat="1" applyFont="1" applyFill="1"/>
    <xf numFmtId="168" fontId="10" fillId="13" borderId="0" xfId="0" quotePrefix="1" applyFont="1" applyFill="1"/>
    <xf numFmtId="168" fontId="11" fillId="13" borderId="0" xfId="0" quotePrefix="1" applyFont="1" applyFill="1"/>
    <xf numFmtId="168" fontId="12" fillId="13" borderId="0" xfId="0" quotePrefix="1" applyFont="1" applyFill="1"/>
    <xf numFmtId="9" fontId="13" fillId="13" borderId="0" xfId="0" applyNumberFormat="1" applyFont="1" applyFill="1"/>
    <xf numFmtId="168" fontId="0" fillId="0" borderId="0" xfId="0" quotePrefix="1"/>
    <xf numFmtId="164" fontId="0" fillId="0" borderId="0" xfId="0" applyNumberFormat="1"/>
    <xf numFmtId="168" fontId="0" fillId="13" borderId="0" xfId="0" applyFill="1"/>
    <xf numFmtId="9" fontId="3" fillId="13" borderId="0" xfId="1" applyFont="1" applyFill="1"/>
    <xf numFmtId="166" fontId="5" fillId="0" borderId="0" xfId="0" applyNumberFormat="1" applyFont="1"/>
    <xf numFmtId="168" fontId="11" fillId="0" borderId="0" xfId="0" quotePrefix="1" applyFont="1"/>
    <xf numFmtId="168" fontId="14" fillId="0" borderId="0" xfId="0" applyFont="1"/>
    <xf numFmtId="2" fontId="0" fillId="0" borderId="0" xfId="0" applyNumberFormat="1"/>
    <xf numFmtId="2" fontId="10" fillId="13" borderId="0" xfId="0" applyNumberFormat="1" applyFont="1" applyFill="1"/>
    <xf numFmtId="2" fontId="10" fillId="13" borderId="0" xfId="0" applyNumberFormat="1" applyFont="1" applyFill="1" applyAlignment="1">
      <alignment horizontal="right"/>
    </xf>
    <xf numFmtId="2" fontId="10" fillId="13" borderId="0" xfId="1" applyNumberFormat="1" applyFont="1" applyFill="1"/>
    <xf numFmtId="168" fontId="19" fillId="14" borderId="24" xfId="0" applyFont="1" applyFill="1" applyBorder="1" applyAlignment="1">
      <alignment vertical="center"/>
    </xf>
    <xf numFmtId="168" fontId="20" fillId="14" borderId="24" xfId="0" applyFont="1" applyFill="1" applyBorder="1"/>
    <xf numFmtId="168" fontId="20" fillId="21" borderId="0" xfId="0" applyFont="1" applyFill="1"/>
    <xf numFmtId="168" fontId="19" fillId="22" borderId="23" xfId="0" applyFont="1" applyFill="1" applyBorder="1" applyAlignment="1">
      <alignment vertical="center"/>
    </xf>
    <xf numFmtId="168" fontId="20" fillId="22" borderId="23" xfId="0" applyFont="1" applyFill="1" applyBorder="1"/>
    <xf numFmtId="168" fontId="19" fillId="12" borderId="25" xfId="0" applyFont="1" applyFill="1" applyBorder="1" applyAlignment="1">
      <alignment vertical="center"/>
    </xf>
    <xf numFmtId="168" fontId="20" fillId="12" borderId="25" xfId="0" applyFont="1" applyFill="1" applyBorder="1"/>
    <xf numFmtId="168" fontId="19" fillId="11" borderId="26" xfId="0" applyFont="1" applyFill="1" applyBorder="1" applyAlignment="1">
      <alignment vertical="center"/>
    </xf>
    <xf numFmtId="168" fontId="20" fillId="11" borderId="26" xfId="0" applyFont="1" applyFill="1" applyBorder="1"/>
    <xf numFmtId="168" fontId="20" fillId="0" borderId="0" xfId="0" applyFont="1"/>
    <xf numFmtId="168" fontId="20" fillId="3" borderId="2" xfId="0" applyFont="1" applyFill="1" applyBorder="1" applyProtection="1">
      <protection locked="0"/>
    </xf>
    <xf numFmtId="164" fontId="20" fillId="0" borderId="37" xfId="0" applyNumberFormat="1" applyFont="1" applyBorder="1" applyAlignment="1" applyProtection="1">
      <alignment horizontal="right"/>
      <protection locked="0"/>
    </xf>
    <xf numFmtId="168" fontId="21" fillId="16" borderId="33" xfId="0" applyFont="1" applyFill="1" applyBorder="1" applyAlignment="1">
      <alignment horizontal="left"/>
    </xf>
    <xf numFmtId="164" fontId="21" fillId="8" borderId="34" xfId="0" applyNumberFormat="1" applyFont="1" applyFill="1" applyBorder="1"/>
    <xf numFmtId="168" fontId="21" fillId="17" borderId="35" xfId="0" applyFont="1" applyFill="1" applyBorder="1" applyAlignment="1">
      <alignment horizontal="left"/>
    </xf>
    <xf numFmtId="164" fontId="21" fillId="17" borderId="36" xfId="0" applyNumberFormat="1" applyFont="1" applyFill="1" applyBorder="1"/>
    <xf numFmtId="168" fontId="21" fillId="18" borderId="0" xfId="0" applyFont="1" applyFill="1" applyAlignment="1">
      <alignment horizontal="left"/>
    </xf>
    <xf numFmtId="164" fontId="21" fillId="10" borderId="32" xfId="0" applyNumberFormat="1" applyFont="1" applyFill="1" applyBorder="1"/>
    <xf numFmtId="168" fontId="20" fillId="3" borderId="1" xfId="0" applyFont="1" applyFill="1" applyBorder="1" applyProtection="1">
      <protection locked="0"/>
    </xf>
    <xf numFmtId="164" fontId="20" fillId="0" borderId="63" xfId="0" applyNumberFormat="1" applyFont="1" applyBorder="1" applyAlignment="1" applyProtection="1">
      <alignment horizontal="right"/>
      <protection locked="0"/>
    </xf>
    <xf numFmtId="168" fontId="20" fillId="4" borderId="0" xfId="0" applyFont="1" applyFill="1" applyProtection="1">
      <protection locked="0"/>
    </xf>
    <xf numFmtId="164" fontId="20" fillId="0" borderId="62" xfId="0" applyNumberFormat="1" applyFont="1" applyBorder="1" applyAlignment="1" applyProtection="1">
      <alignment horizontal="right"/>
      <protection locked="0"/>
    </xf>
    <xf numFmtId="168" fontId="20" fillId="5" borderId="8" xfId="0" applyFont="1" applyFill="1" applyBorder="1" applyProtection="1">
      <protection locked="0"/>
    </xf>
    <xf numFmtId="164" fontId="20" fillId="0" borderId="60" xfId="0" applyNumberFormat="1" applyFont="1" applyBorder="1" applyAlignment="1" applyProtection="1">
      <alignment horizontal="right"/>
      <protection locked="0"/>
    </xf>
    <xf numFmtId="164" fontId="22" fillId="6" borderId="38" xfId="0" applyNumberFormat="1" applyFont="1" applyFill="1" applyBorder="1"/>
    <xf numFmtId="168" fontId="20" fillId="21" borderId="5" xfId="0" applyFont="1" applyFill="1" applyBorder="1"/>
    <xf numFmtId="168" fontId="20" fillId="4" borderId="3" xfId="0" applyFont="1" applyFill="1" applyBorder="1" applyProtection="1">
      <protection locked="0"/>
    </xf>
    <xf numFmtId="164" fontId="20" fillId="0" borderId="61" xfId="0" applyNumberFormat="1" applyFont="1" applyBorder="1" applyAlignment="1" applyProtection="1">
      <alignment horizontal="right"/>
      <protection locked="0"/>
    </xf>
    <xf numFmtId="164" fontId="20" fillId="0" borderId="13" xfId="0" applyNumberFormat="1" applyFont="1" applyBorder="1" applyAlignment="1" applyProtection="1">
      <alignment horizontal="right"/>
      <protection locked="0"/>
    </xf>
    <xf numFmtId="164" fontId="22" fillId="6" borderId="13" xfId="0" applyNumberFormat="1" applyFont="1" applyFill="1" applyBorder="1"/>
    <xf numFmtId="168" fontId="23" fillId="0" borderId="9" xfId="0" applyFont="1" applyBorder="1" applyProtection="1">
      <protection locked="0"/>
    </xf>
    <xf numFmtId="164" fontId="20" fillId="0" borderId="13" xfId="0" applyNumberFormat="1" applyFont="1" applyBorder="1" applyProtection="1">
      <protection locked="0"/>
    </xf>
    <xf numFmtId="168" fontId="24" fillId="15" borderId="0" xfId="0" applyFont="1" applyFill="1"/>
    <xf numFmtId="164" fontId="24" fillId="15" borderId="31" xfId="0" applyNumberFormat="1" applyFont="1" applyFill="1" applyBorder="1"/>
    <xf numFmtId="168" fontId="19" fillId="14" borderId="2" xfId="0" applyFont="1" applyFill="1" applyBorder="1" applyAlignment="1">
      <alignment horizontal="left" vertical="center"/>
    </xf>
    <xf numFmtId="164" fontId="20" fillId="14" borderId="22" xfId="0" applyNumberFormat="1" applyFont="1" applyFill="1" applyBorder="1"/>
    <xf numFmtId="168" fontId="20" fillId="3" borderId="2" xfId="0" applyFont="1" applyFill="1" applyBorder="1"/>
    <xf numFmtId="164" fontId="26" fillId="21" borderId="37" xfId="0" applyNumberFormat="1" applyFont="1" applyFill="1" applyBorder="1"/>
    <xf numFmtId="168" fontId="24" fillId="15" borderId="40" xfId="0" applyFont="1" applyFill="1" applyBorder="1"/>
    <xf numFmtId="164" fontId="24" fillId="15" borderId="41" xfId="0" applyNumberFormat="1" applyFont="1" applyFill="1" applyBorder="1"/>
    <xf numFmtId="168" fontId="24" fillId="8" borderId="14" xfId="0" applyFont="1" applyFill="1" applyBorder="1"/>
    <xf numFmtId="164" fontId="24" fillId="8" borderId="15" xfId="0" applyNumberFormat="1" applyFont="1" applyFill="1" applyBorder="1"/>
    <xf numFmtId="168" fontId="27" fillId="21" borderId="0" xfId="0" applyFont="1" applyFill="1"/>
    <xf numFmtId="168" fontId="24" fillId="9" borderId="6" xfId="0" applyFont="1" applyFill="1" applyBorder="1"/>
    <xf numFmtId="164" fontId="24" fillId="9" borderId="16" xfId="0" applyNumberFormat="1" applyFont="1" applyFill="1" applyBorder="1"/>
    <xf numFmtId="168" fontId="24" fillId="10" borderId="17" xfId="0" applyFont="1" applyFill="1" applyBorder="1"/>
    <xf numFmtId="164" fontId="24" fillId="10" borderId="18" xfId="0" applyNumberFormat="1" applyFont="1" applyFill="1" applyBorder="1"/>
    <xf numFmtId="168" fontId="20" fillId="3" borderId="42" xfId="0" applyFont="1" applyFill="1" applyBorder="1"/>
    <xf numFmtId="164" fontId="21" fillId="13" borderId="43" xfId="0" applyNumberFormat="1" applyFont="1" applyFill="1" applyBorder="1"/>
    <xf numFmtId="168" fontId="20" fillId="21" borderId="39" xfId="0" applyFont="1" applyFill="1" applyBorder="1"/>
    <xf numFmtId="166" fontId="20" fillId="0" borderId="28" xfId="0" applyNumberFormat="1" applyFont="1" applyBorder="1"/>
    <xf numFmtId="168" fontId="20" fillId="21" borderId="7" xfId="0" applyFont="1" applyFill="1" applyBorder="1"/>
    <xf numFmtId="166" fontId="20" fillId="0" borderId="29" xfId="0" applyNumberFormat="1" applyFont="1" applyBorder="1"/>
    <xf numFmtId="168" fontId="20" fillId="21" borderId="10" xfId="0" applyFont="1" applyFill="1" applyBorder="1"/>
    <xf numFmtId="166" fontId="20" fillId="0" borderId="30" xfId="0" applyNumberFormat="1" applyFont="1" applyBorder="1"/>
    <xf numFmtId="164" fontId="28" fillId="13" borderId="45" xfId="0" applyNumberFormat="1" applyFont="1" applyFill="1" applyBorder="1"/>
    <xf numFmtId="168" fontId="29" fillId="22" borderId="0" xfId="0" applyFont="1" applyFill="1"/>
    <xf numFmtId="1" fontId="28" fillId="0" borderId="21" xfId="0" applyNumberFormat="1" applyFont="1" applyBorder="1" applyAlignment="1">
      <alignment horizontal="center"/>
    </xf>
    <xf numFmtId="168" fontId="29" fillId="12" borderId="0" xfId="0" applyFont="1" applyFill="1"/>
    <xf numFmtId="1" fontId="28" fillId="0" borderId="19" xfId="0" applyNumberFormat="1" applyFont="1" applyBorder="1" applyAlignment="1">
      <alignment horizontal="center"/>
    </xf>
    <xf numFmtId="168" fontId="29" fillId="11" borderId="0" xfId="0" applyFont="1" applyFill="1"/>
    <xf numFmtId="1" fontId="28" fillId="0" borderId="20" xfId="1" applyNumberFormat="1" applyFont="1" applyBorder="1" applyAlignment="1">
      <alignment horizontal="center"/>
    </xf>
    <xf numFmtId="168" fontId="30" fillId="21" borderId="0" xfId="0" applyFont="1" applyFill="1"/>
    <xf numFmtId="168" fontId="20" fillId="2" borderId="0" xfId="0" applyFont="1" applyFill="1"/>
    <xf numFmtId="168" fontId="19" fillId="2" borderId="27" xfId="0" applyFont="1" applyFill="1" applyBorder="1"/>
    <xf numFmtId="168" fontId="20" fillId="2" borderId="27" xfId="0" applyFont="1" applyFill="1" applyBorder="1"/>
    <xf numFmtId="168" fontId="21" fillId="19" borderId="33" xfId="0" applyFont="1" applyFill="1" applyBorder="1" applyAlignment="1">
      <alignment horizontal="left"/>
    </xf>
    <xf numFmtId="164" fontId="21" fillId="0" borderId="54" xfId="0" applyNumberFormat="1" applyFont="1" applyBorder="1"/>
    <xf numFmtId="168" fontId="32" fillId="21" borderId="0" xfId="0" applyFont="1" applyFill="1"/>
    <xf numFmtId="168" fontId="30" fillId="21" borderId="55" xfId="0" applyFont="1" applyFill="1" applyBorder="1"/>
    <xf numFmtId="168" fontId="25" fillId="21" borderId="0" xfId="0" applyFont="1" applyFill="1" applyAlignment="1">
      <alignment horizontal="left"/>
    </xf>
    <xf numFmtId="168" fontId="30" fillId="21" borderId="0" xfId="0" applyFont="1" applyFill="1" applyAlignment="1">
      <alignment horizontal="left"/>
    </xf>
    <xf numFmtId="168" fontId="20" fillId="7" borderId="12" xfId="0" applyFont="1" applyFill="1" applyBorder="1" applyProtection="1">
      <protection locked="0"/>
    </xf>
    <xf numFmtId="164" fontId="20" fillId="0" borderId="64" xfId="0" applyNumberFormat="1" applyFont="1" applyBorder="1" applyAlignment="1" applyProtection="1">
      <alignment horizontal="right"/>
      <protection locked="0"/>
    </xf>
    <xf numFmtId="168" fontId="33" fillId="21" borderId="0" xfId="0" applyFont="1" applyFill="1" applyAlignment="1">
      <alignment horizontal="center"/>
    </xf>
    <xf numFmtId="164" fontId="20" fillId="0" borderId="56" xfId="0" applyNumberFormat="1" applyFont="1" applyBorder="1" applyAlignment="1" applyProtection="1">
      <alignment horizontal="right"/>
      <protection locked="0"/>
    </xf>
    <xf numFmtId="168" fontId="34" fillId="21" borderId="0" xfId="0" applyFont="1" applyFill="1"/>
    <xf numFmtId="168" fontId="35" fillId="21" borderId="0" xfId="0" applyFont="1" applyFill="1"/>
    <xf numFmtId="164" fontId="20" fillId="0" borderId="57" xfId="0" applyNumberFormat="1" applyFont="1" applyBorder="1" applyAlignment="1" applyProtection="1">
      <alignment horizontal="right"/>
      <protection locked="0"/>
    </xf>
    <xf numFmtId="168" fontId="20" fillId="7" borderId="33" xfId="0" applyFont="1" applyFill="1" applyBorder="1" applyProtection="1">
      <protection locked="0"/>
    </xf>
    <xf numFmtId="168" fontId="21" fillId="21" borderId="0" xfId="0" applyFont="1" applyFill="1"/>
    <xf numFmtId="168" fontId="24" fillId="20" borderId="46" xfId="0" applyFont="1" applyFill="1" applyBorder="1"/>
    <xf numFmtId="164" fontId="24" fillId="20" borderId="47" xfId="0" applyNumberFormat="1" applyFont="1" applyFill="1" applyBorder="1"/>
    <xf numFmtId="168" fontId="20" fillId="7" borderId="48" xfId="0" applyFont="1" applyFill="1" applyBorder="1"/>
    <xf numFmtId="164" fontId="21" fillId="0" borderId="49" xfId="0" applyNumberFormat="1" applyFont="1" applyBorder="1"/>
    <xf numFmtId="164" fontId="20" fillId="21" borderId="0" xfId="0" applyNumberFormat="1" applyFont="1" applyFill="1"/>
    <xf numFmtId="166" fontId="21" fillId="0" borderId="51" xfId="0" applyNumberFormat="1" applyFont="1" applyBorder="1"/>
    <xf numFmtId="9" fontId="20" fillId="21" borderId="0" xfId="0" applyNumberFormat="1" applyFont="1" applyFill="1"/>
    <xf numFmtId="168" fontId="39" fillId="21" borderId="0" xfId="0" applyFont="1" applyFill="1"/>
    <xf numFmtId="168" fontId="40" fillId="21" borderId="0" xfId="0" applyFont="1" applyFill="1"/>
    <xf numFmtId="168" fontId="41" fillId="21" borderId="0" xfId="0" applyFont="1" applyFill="1"/>
    <xf numFmtId="168" fontId="42" fillId="7" borderId="50" xfId="0" applyFont="1" applyFill="1" applyBorder="1"/>
    <xf numFmtId="168" fontId="42" fillId="3" borderId="44" xfId="0" applyFont="1" applyFill="1" applyBorder="1"/>
    <xf numFmtId="168" fontId="42" fillId="4" borderId="4" xfId="0" applyFont="1" applyFill="1" applyBorder="1"/>
    <xf numFmtId="168" fontId="42" fillId="5" borderId="6" xfId="0" applyFont="1" applyFill="1" applyBorder="1"/>
    <xf numFmtId="168" fontId="42" fillId="6" borderId="11" xfId="0" applyFont="1" applyFill="1" applyBorder="1"/>
    <xf numFmtId="168" fontId="41" fillId="4" borderId="3" xfId="0" applyFont="1" applyFill="1" applyBorder="1" applyProtection="1">
      <protection locked="0"/>
    </xf>
    <xf numFmtId="168" fontId="41" fillId="5" borderId="8" xfId="0" applyFont="1" applyFill="1" applyBorder="1" applyProtection="1">
      <protection locked="0"/>
    </xf>
    <xf numFmtId="168" fontId="44" fillId="6" borderId="9" xfId="0" applyFont="1" applyFill="1" applyBorder="1"/>
    <xf numFmtId="168" fontId="17" fillId="0" borderId="9" xfId="0" applyFont="1" applyBorder="1" applyProtection="1">
      <protection locked="0"/>
    </xf>
    <xf numFmtId="168" fontId="44" fillId="6" borderId="65" xfId="0" applyFont="1" applyFill="1" applyBorder="1"/>
    <xf numFmtId="168" fontId="41" fillId="7" borderId="12" xfId="0" applyFont="1" applyFill="1" applyBorder="1" applyProtection="1">
      <protection locked="0"/>
    </xf>
    <xf numFmtId="168" fontId="37" fillId="21" borderId="0" xfId="0" applyFont="1" applyFill="1" applyAlignment="1">
      <alignment horizontal="right"/>
    </xf>
    <xf numFmtId="168" fontId="20" fillId="0" borderId="68" xfId="0" applyFont="1" applyBorder="1"/>
    <xf numFmtId="168" fontId="20" fillId="0" borderId="13" xfId="0" applyFont="1" applyBorder="1"/>
    <xf numFmtId="166" fontId="38" fillId="21" borderId="69" xfId="0" applyNumberFormat="1" applyFont="1" applyFill="1" applyBorder="1" applyAlignment="1">
      <alignment horizontal="right"/>
    </xf>
    <xf numFmtId="168" fontId="54" fillId="21" borderId="0" xfId="0" applyFont="1" applyFill="1" applyAlignment="1">
      <alignment horizontal="right" vertical="top"/>
    </xf>
    <xf numFmtId="168" fontId="17" fillId="21" borderId="0" xfId="0" applyFont="1" applyFill="1" applyAlignment="1">
      <alignment horizontal="center"/>
    </xf>
    <xf numFmtId="164" fontId="17" fillId="21" borderId="0" xfId="0" applyNumberFormat="1" applyFont="1" applyFill="1"/>
    <xf numFmtId="168" fontId="58" fillId="0" borderId="0" xfId="0" applyFont="1" applyAlignment="1">
      <alignment horizontal="center"/>
    </xf>
    <xf numFmtId="166" fontId="38" fillId="21" borderId="71" xfId="0" applyNumberFormat="1" applyFont="1" applyFill="1" applyBorder="1" applyAlignment="1">
      <alignment horizontal="right"/>
    </xf>
    <xf numFmtId="168" fontId="18" fillId="21" borderId="72" xfId="0" applyFont="1" applyFill="1" applyBorder="1" applyAlignment="1">
      <alignment horizontal="center" wrapText="1"/>
    </xf>
    <xf numFmtId="168" fontId="18" fillId="21" borderId="73" xfId="0" applyFont="1" applyFill="1" applyBorder="1" applyAlignment="1">
      <alignment horizontal="center" wrapText="1"/>
    </xf>
    <xf numFmtId="168" fontId="63" fillId="21" borderId="0" xfId="0" applyFont="1" applyFill="1" applyAlignment="1">
      <alignment horizontal="center" vertical="top"/>
    </xf>
    <xf numFmtId="1" fontId="63" fillId="21" borderId="0" xfId="0" applyNumberFormat="1" applyFont="1" applyFill="1" applyAlignment="1">
      <alignment horizontal="center"/>
    </xf>
    <xf numFmtId="168" fontId="63" fillId="21" borderId="0" xfId="0" applyFont="1" applyFill="1" applyAlignment="1">
      <alignment horizontal="center"/>
    </xf>
    <xf numFmtId="169" fontId="62" fillId="21" borderId="0" xfId="0" applyNumberFormat="1" applyFont="1" applyFill="1" applyAlignment="1">
      <alignment horizontal="center" vertical="top"/>
    </xf>
    <xf numFmtId="165" fontId="37" fillId="23" borderId="67" xfId="0" applyNumberFormat="1" applyFont="1" applyFill="1" applyBorder="1" applyAlignment="1" applyProtection="1">
      <alignment horizontal="center"/>
      <protection locked="0"/>
    </xf>
    <xf numFmtId="165" fontId="37" fillId="24" borderId="66" xfId="0" applyNumberFormat="1" applyFont="1" applyFill="1" applyBorder="1" applyAlignment="1" applyProtection="1">
      <alignment horizontal="center"/>
      <protection locked="0"/>
    </xf>
    <xf numFmtId="168" fontId="53" fillId="21" borderId="0" xfId="0" applyFont="1" applyFill="1" applyAlignment="1">
      <alignment horizontal="right"/>
    </xf>
    <xf numFmtId="168" fontId="53" fillId="21" borderId="0" xfId="0" applyFont="1" applyFill="1" applyAlignment="1">
      <alignment horizontal="right" vertical="center"/>
    </xf>
    <xf numFmtId="168" fontId="48" fillId="21" borderId="70" xfId="0" applyFont="1" applyFill="1" applyBorder="1" applyAlignment="1">
      <alignment horizontal="center" vertical="top"/>
    </xf>
    <xf numFmtId="164" fontId="17" fillId="21" borderId="70" xfId="0" applyNumberFormat="1" applyFont="1" applyFill="1" applyBorder="1" applyAlignment="1">
      <alignment vertical="top"/>
    </xf>
    <xf numFmtId="168" fontId="61" fillId="25" borderId="74" xfId="0" applyFont="1" applyFill="1" applyBorder="1" applyAlignment="1">
      <alignment horizontal="center"/>
    </xf>
    <xf numFmtId="164" fontId="52" fillId="25" borderId="75" xfId="0" applyNumberFormat="1" applyFont="1" applyFill="1" applyBorder="1" applyAlignment="1">
      <alignment horizontal="center"/>
    </xf>
    <xf numFmtId="167" fontId="53" fillId="26" borderId="0" xfId="0" applyNumberFormat="1" applyFont="1" applyFill="1" applyAlignment="1" applyProtection="1">
      <alignment horizontal="right" vertical="center"/>
      <protection locked="0"/>
    </xf>
    <xf numFmtId="167" fontId="55" fillId="26" borderId="0" xfId="0" applyNumberFormat="1" applyFont="1" applyFill="1" applyAlignment="1" applyProtection="1">
      <alignment horizontal="right" vertical="center"/>
      <protection locked="0"/>
    </xf>
    <xf numFmtId="168" fontId="57" fillId="21" borderId="0" xfId="0" applyFont="1" applyFill="1" applyAlignment="1">
      <alignment horizontal="center" vertical="center"/>
    </xf>
    <xf numFmtId="168" fontId="47" fillId="21" borderId="0" xfId="0" applyFont="1" applyFill="1" applyAlignment="1">
      <alignment horizontal="center"/>
    </xf>
    <xf numFmtId="168" fontId="31" fillId="21" borderId="55" xfId="0" applyFont="1" applyFill="1" applyBorder="1" applyAlignment="1" applyProtection="1">
      <alignment horizontal="center"/>
      <protection locked="0"/>
    </xf>
    <xf numFmtId="167" fontId="36" fillId="21" borderId="59" xfId="0" applyNumberFormat="1" applyFont="1" applyFill="1" applyBorder="1" applyAlignment="1">
      <alignment horizontal="center"/>
    </xf>
    <xf numFmtId="167" fontId="36" fillId="21" borderId="52" xfId="0" applyNumberFormat="1" applyFont="1" applyFill="1" applyBorder="1" applyAlignment="1">
      <alignment horizontal="center"/>
    </xf>
    <xf numFmtId="168" fontId="56" fillId="21" borderId="58" xfId="0" applyFont="1" applyFill="1" applyBorder="1" applyAlignment="1">
      <alignment horizontal="center"/>
    </xf>
    <xf numFmtId="168" fontId="56" fillId="21" borderId="53" xfId="0" applyFont="1" applyFill="1" applyBorder="1" applyAlignment="1">
      <alignment horizontal="center"/>
    </xf>
    <xf numFmtId="168" fontId="10" fillId="13" borderId="0" xfId="0" applyFont="1" applyFill="1" applyAlignment="1">
      <alignment horizont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6D6E71"/>
      <rgbColor rgb="00FFFFFF"/>
      <rgbColor rgb="00B6A208"/>
      <rgbColor rgb="0000FF00"/>
      <rgbColor rgb="000000FF"/>
      <rgbColor rgb="00ECC8BC"/>
      <rgbColor rgb="00A90E1E"/>
      <rgbColor rgb="0000FFFF"/>
      <rgbColor rgb="007E5304"/>
      <rgbColor rgb="00008000"/>
      <rgbColor rgb="0000AEEF"/>
      <rgbColor rgb="00E0D0BA"/>
      <rgbColor rgb="00800080"/>
      <rgbColor rgb="00008080"/>
      <rgbColor rgb="00C0C0C0"/>
      <rgbColor rgb="00808080"/>
      <rgbColor rgb="006D6E71"/>
      <rgbColor rgb="00E7E7E9"/>
      <rgbColor rgb="00D1D2D4"/>
      <rgbColor rgb="00B6A208"/>
      <rgbColor rgb="00F7F4E2"/>
      <rgbColor rgb="00EFEACA"/>
      <rgbColor rgb="007E5304"/>
      <rgbColor rgb="00F0E8D3"/>
      <rgbColor rgb="00E0D0BA"/>
      <rgbColor rgb="00A90E1E"/>
      <rgbColor rgb="00F6E1DA"/>
      <rgbColor rgb="00ECC8BC"/>
      <rgbColor rgb="00215854"/>
      <rgbColor rgb="00E1E9E9"/>
      <rgbColor rgb="00C4D4D4"/>
      <rgbColor rgb="00E2F4FD"/>
      <rgbColor rgb="0000CCFF"/>
      <rgbColor rgb="00CCFFFF"/>
      <rgbColor rgb="00CCFFCC"/>
      <rgbColor rgb="00C4D4D4"/>
      <rgbColor rgb="0099CCFF"/>
      <rgbColor rgb="00215854"/>
      <rgbColor rgb="00CC99FF"/>
      <rgbColor rgb="00E1E9E9"/>
      <rgbColor rgb="003366FF"/>
      <rgbColor rgb="0033CCCC"/>
      <rgbColor rgb="00EFEACA"/>
      <rgbColor rgb="00F6E1DA"/>
      <rgbColor rgb="00F7F4E2"/>
      <rgbColor rgb="00F0EAD3"/>
      <rgbColor rgb="00666699"/>
      <rgbColor rgb="00969696"/>
      <rgbColor rgb="00F4D90C"/>
      <rgbColor rgb="00339966"/>
      <rgbColor rgb="0076B042"/>
      <rgbColor rgb="00D1D2D4"/>
      <rgbColor rgb="00E7E7E9"/>
      <rgbColor rgb="00993366"/>
      <rgbColor rgb="00E2F4FD"/>
      <rgbColor rgb="00C7EAFB"/>
    </indexedColors>
    <mruColors>
      <color rgb="FFFFFF66"/>
      <color rgb="FFFFFF99"/>
      <color rgb="FF215854"/>
      <color rgb="FFE4CF0C"/>
      <color rgb="FF9B0C1B"/>
      <color rgb="FFA08847"/>
      <color rgb="FFE8E3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40"/>
      <c:depthPercent val="100"/>
      <c:rAngAx val="0"/>
      <c:perspective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0555380577427824E-2"/>
          <c:y val="0.13397712078443011"/>
          <c:w val="0.90277777777777801"/>
          <c:h val="0.74958333333333305"/>
        </c:manualLayout>
      </c:layout>
      <c:pie3DChart>
        <c:varyColors val="1"/>
        <c:ser>
          <c:idx val="0"/>
          <c:order val="0"/>
          <c:explosion val="2"/>
          <c:dPt>
            <c:idx val="0"/>
            <c:bubble3D val="0"/>
            <c:spPr>
              <a:solidFill>
                <a:srgbClr val="E4CF0C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7E12-4146-BDC6-039D01A8A69B}"/>
              </c:ext>
            </c:extLst>
          </c:dPt>
          <c:dPt>
            <c:idx val="1"/>
            <c:bubble3D val="0"/>
            <c:spPr>
              <a:solidFill>
                <a:srgbClr val="9B0C1B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7-7E12-4146-BDC6-039D01A8A69B}"/>
              </c:ext>
            </c:extLst>
          </c:dPt>
          <c:dPt>
            <c:idx val="2"/>
            <c:bubble3D val="0"/>
            <c:spPr>
              <a:solidFill>
                <a:srgbClr val="21585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D-7E12-4146-BDC6-039D01A8A69B}"/>
              </c:ext>
            </c:extLst>
          </c:dPt>
          <c:dPt>
            <c:idx val="3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507B-43F4-9121-C052AC5B7A64}"/>
              </c:ext>
            </c:extLst>
          </c:dPt>
          <c:dLbls>
            <c:dLbl>
              <c:idx val="0"/>
              <c:layout>
                <c:manualLayout>
                  <c:x val="-4.3956060860108323E-2"/>
                  <c:y val="6.9013112491373438E-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E12-4146-BDC6-039D01A8A69B}"/>
                </c:ext>
              </c:extLst>
            </c:dLbl>
            <c:dLbl>
              <c:idx val="1"/>
              <c:layout>
                <c:manualLayout>
                  <c:x val="-3.0395148902324295E-2"/>
                  <c:y val="-6.9920372034892644E-17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E12-4146-BDC6-039D01A8A69B}"/>
                </c:ext>
              </c:extLst>
            </c:dLbl>
            <c:dLbl>
              <c:idx val="3"/>
              <c:dLblPos val="outEnd"/>
              <c:showLegendKey val="1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07B-43F4-9121-C052AC5B7A64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Formeln!$E$19:$E$22</c:f>
              <c:strCache>
                <c:ptCount val="4"/>
                <c:pt idx="0">
                  <c:v>Leben</c:v>
                </c:pt>
                <c:pt idx="1">
                  <c:v>Wohnen</c:v>
                </c:pt>
                <c:pt idx="2">
                  <c:v>Sparen</c:v>
                </c:pt>
                <c:pt idx="3">
                  <c:v>EUR</c:v>
                </c:pt>
              </c:strCache>
            </c:strRef>
          </c:cat>
          <c:val>
            <c:numRef>
              <c:f>Formeln!$F$19:$F$22</c:f>
              <c:numCache>
                <c:formatCode>#,##0.00\ "€"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12-4146-BDC6-039D01A8A6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000000000000004" r="0.7000000000000004" t="0.78740157499999996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40"/>
      <c:depthPercent val="100"/>
      <c:rAngAx val="0"/>
      <c:perspective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0555380577427824E-2"/>
          <c:y val="0.13397712078443011"/>
          <c:w val="0.90277777777777801"/>
          <c:h val="0.74958333333333305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E4CF0C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7E12-4146-BDC6-039D01A8A69B}"/>
              </c:ext>
            </c:extLst>
          </c:dPt>
          <c:dPt>
            <c:idx val="1"/>
            <c:bubble3D val="0"/>
            <c:spPr>
              <a:solidFill>
                <a:srgbClr val="9B0C1B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7-7E12-4146-BDC6-039D01A8A69B}"/>
              </c:ext>
            </c:extLst>
          </c:dPt>
          <c:dPt>
            <c:idx val="2"/>
            <c:bubble3D val="0"/>
            <c:spPr>
              <a:solidFill>
                <a:srgbClr val="21585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D-7E12-4146-BDC6-039D01A8A69B}"/>
              </c:ext>
            </c:extLst>
          </c:dPt>
          <c:cat>
            <c:strRef>
              <c:f>Formeln!$B$19:$B$21</c:f>
              <c:strCache>
                <c:ptCount val="3"/>
                <c:pt idx="0">
                  <c:v>Leben</c:v>
                </c:pt>
                <c:pt idx="1">
                  <c:v>Wohnen</c:v>
                </c:pt>
                <c:pt idx="2">
                  <c:v>Sparen</c:v>
                </c:pt>
              </c:strCache>
            </c:strRef>
          </c:cat>
          <c:val>
            <c:numRef>
              <c:f>Formeln!$C$19:$C$21</c:f>
              <c:numCache>
                <c:formatCode>0.0</c:formatCode>
                <c:ptCount val="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12-4146-BDC6-039D01A8A6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000000000000004" r="0.7000000000000004" t="0.78740157499999996" header="0.30000000000000021" footer="0.30000000000000021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2.png"/><Relationship Id="rId7" Type="http://schemas.openxmlformats.org/officeDocument/2006/relationships/image" Target="../media/image5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openxmlformats.org/officeDocument/2006/relationships/chart" Target="../charts/chart2.xml"/><Relationship Id="rId5" Type="http://schemas.openxmlformats.org/officeDocument/2006/relationships/image" Target="../media/image3.png"/><Relationship Id="rId10" Type="http://schemas.openxmlformats.org/officeDocument/2006/relationships/chart" Target="../charts/chart1.xml"/><Relationship Id="rId4" Type="http://schemas.microsoft.com/office/2007/relationships/hdphoto" Target="../media/hdphoto2.wdp"/><Relationship Id="rId9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799465</xdr:colOff>
      <xdr:row>14</xdr:row>
      <xdr:rowOff>27940</xdr:rowOff>
    </xdr:from>
    <xdr:to>
      <xdr:col>3</xdr:col>
      <xdr:colOff>1218565</xdr:colOff>
      <xdr:row>16</xdr:row>
      <xdr:rowOff>37465</xdr:rowOff>
    </xdr:to>
    <xdr:pic>
      <xdr:nvPicPr>
        <xdr:cNvPr id="20" name="Picture 39" descr="engel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prstClr val="black"/>
            <a:srgbClr val="D9C3A5">
              <a:tint val="50000"/>
              <a:satMod val="180000"/>
            </a:srgbClr>
          </a:duotone>
          <a:alphaModFix amt="9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11200"/>
                  </a14:imgEffect>
                  <a14:imgEffect>
                    <a14:saturation sat="400000"/>
                  </a14:imgEffect>
                  <a14:imgEffect>
                    <a14:brightnessContrast bright="-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4745" y="3807460"/>
          <a:ext cx="419100" cy="4057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205740</xdr:colOff>
      <xdr:row>16</xdr:row>
      <xdr:rowOff>0</xdr:rowOff>
    </xdr:from>
    <xdr:to>
      <xdr:col>4</xdr:col>
      <xdr:colOff>388620</xdr:colOff>
      <xdr:row>22</xdr:row>
      <xdr:rowOff>20320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712720" y="3695700"/>
          <a:ext cx="1699260" cy="1376680"/>
        </a:xfrm>
        <a:prstGeom prst="ellipse">
          <a:avLst/>
        </a:prstGeom>
        <a:gradFill>
          <a:gsLst>
            <a:gs pos="0">
              <a:srgbClr val="A08847"/>
            </a:gs>
            <a:gs pos="35000">
              <a:srgbClr val="E8E3D4"/>
            </a:gs>
            <a:gs pos="100000">
              <a:srgbClr val="A08847"/>
            </a:gs>
          </a:gsLst>
        </a:gradFill>
        <a:ln>
          <a:solidFill>
            <a:srgbClr val="A08847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3</xdr:col>
      <xdr:colOff>789305</xdr:colOff>
      <xdr:row>22</xdr:row>
      <xdr:rowOff>17780</xdr:rowOff>
    </xdr:from>
    <xdr:to>
      <xdr:col>3</xdr:col>
      <xdr:colOff>1208405</xdr:colOff>
      <xdr:row>24</xdr:row>
      <xdr:rowOff>4445</xdr:rowOff>
    </xdr:to>
    <xdr:pic>
      <xdr:nvPicPr>
        <xdr:cNvPr id="19" name="Picture 39" descr="engel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prstClr val="black"/>
            <a:srgbClr val="D9C3A5">
              <a:tint val="50000"/>
              <a:satMod val="180000"/>
            </a:srgbClr>
          </a:duotone>
          <a:alphaModFix amt="95000"/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colorTemperature colorTemp="11200"/>
                  </a14:imgEffect>
                  <a14:imgEffect>
                    <a14:saturation sat="400000"/>
                  </a14:imgEffect>
                  <a14:imgEffect>
                    <a14:brightnessContrast bright="-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4585" y="5748020"/>
          <a:ext cx="419100" cy="4057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167640</xdr:colOff>
      <xdr:row>23</xdr:row>
      <xdr:rowOff>172720</xdr:rowOff>
    </xdr:from>
    <xdr:to>
      <xdr:col>4</xdr:col>
      <xdr:colOff>358140</xdr:colOff>
      <xdr:row>29</xdr:row>
      <xdr:rowOff>203200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674620" y="5438140"/>
          <a:ext cx="1706880" cy="1402080"/>
        </a:xfrm>
        <a:prstGeom prst="ellipse">
          <a:avLst/>
        </a:prstGeom>
        <a:gradFill>
          <a:gsLst>
            <a:gs pos="0">
              <a:srgbClr val="A08847"/>
            </a:gs>
            <a:gs pos="35000">
              <a:srgbClr val="E8E3D4"/>
            </a:gs>
            <a:gs pos="100000">
              <a:srgbClr val="A08847"/>
            </a:gs>
          </a:gsLst>
        </a:gradFill>
        <a:ln>
          <a:solidFill>
            <a:srgbClr val="A08847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1</xdr:col>
      <xdr:colOff>415290</xdr:colOff>
      <xdr:row>0</xdr:row>
      <xdr:rowOff>38100</xdr:rowOff>
    </xdr:from>
    <xdr:to>
      <xdr:col>1</xdr:col>
      <xdr:colOff>701040</xdr:colOff>
      <xdr:row>0</xdr:row>
      <xdr:rowOff>409575</xdr:rowOff>
    </xdr:to>
    <xdr:pic>
      <xdr:nvPicPr>
        <xdr:cNvPr id="1859" name="Picture 34" descr="sack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1190" y="38100"/>
          <a:ext cx="285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318135</xdr:colOff>
      <xdr:row>0</xdr:row>
      <xdr:rowOff>27940</xdr:rowOff>
    </xdr:from>
    <xdr:to>
      <xdr:col>4</xdr:col>
      <xdr:colOff>699135</xdr:colOff>
      <xdr:row>0</xdr:row>
      <xdr:rowOff>408940</xdr:rowOff>
    </xdr:to>
    <xdr:pic>
      <xdr:nvPicPr>
        <xdr:cNvPr id="1860" name="Picture 35" descr="sonne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9115" y="27940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314325</xdr:colOff>
      <xdr:row>0</xdr:row>
      <xdr:rowOff>22860</xdr:rowOff>
    </xdr:from>
    <xdr:to>
      <xdr:col>7</xdr:col>
      <xdr:colOff>685800</xdr:colOff>
      <xdr:row>0</xdr:row>
      <xdr:rowOff>394335</xdr:rowOff>
    </xdr:to>
    <xdr:pic>
      <xdr:nvPicPr>
        <xdr:cNvPr id="1861" name="Picture 36" descr="haus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22860"/>
          <a:ext cx="3714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246380</xdr:colOff>
      <xdr:row>0</xdr:row>
      <xdr:rowOff>15240</xdr:rowOff>
    </xdr:from>
    <xdr:to>
      <xdr:col>10</xdr:col>
      <xdr:colOff>646430</xdr:colOff>
      <xdr:row>0</xdr:row>
      <xdr:rowOff>386715</xdr:rowOff>
    </xdr:to>
    <xdr:pic>
      <xdr:nvPicPr>
        <xdr:cNvPr id="1862" name="Picture 37" descr="schwein">
          <a:extLst>
            <a:ext uri="{FF2B5EF4-FFF2-40B4-BE49-F238E27FC236}">
              <a16:creationId xmlns:a16="http://schemas.microsoft.com/office/drawing/2014/main" id="{00000000-0008-0000-0000-000046070000}"/>
            </a:ext>
            <a:ext uri="{147F2762-F138-4A5C-976F-8EAC2B608ADB}">
              <a16:predDERef xmlns:a16="http://schemas.microsoft.com/office/drawing/2014/main" pred="{00000000-0008-0000-0000-00004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5580" y="15240"/>
          <a:ext cx="4000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372745</xdr:colOff>
      <xdr:row>15</xdr:row>
      <xdr:rowOff>17780</xdr:rowOff>
    </xdr:from>
    <xdr:to>
      <xdr:col>1</xdr:col>
      <xdr:colOff>791845</xdr:colOff>
      <xdr:row>16</xdr:row>
      <xdr:rowOff>179705</xdr:rowOff>
    </xdr:to>
    <xdr:pic>
      <xdr:nvPicPr>
        <xdr:cNvPr id="1863" name="Picture 39" descr="engel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9625" y="4041140"/>
          <a:ext cx="419100" cy="4057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792480</xdr:colOff>
      <xdr:row>19</xdr:row>
      <xdr:rowOff>67056</xdr:rowOff>
    </xdr:from>
    <xdr:to>
      <xdr:col>8</xdr:col>
      <xdr:colOff>167640</xdr:colOff>
      <xdr:row>24</xdr:row>
      <xdr:rowOff>12192</xdr:rowOff>
    </xdr:to>
    <xdr:sp macro="" textlink="">
      <xdr:nvSpPr>
        <xdr:cNvPr id="14" name="Geschweifte Klammer rechts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7406640" y="4358640"/>
          <a:ext cx="198120" cy="981456"/>
        </a:xfrm>
        <a:prstGeom prst="rightBrace">
          <a:avLst/>
        </a:prstGeom>
        <a:ln>
          <a:solidFill>
            <a:schemeClr val="bg1">
              <a:lumMod val="65000"/>
            </a:schemeClr>
          </a:solidFill>
        </a:ln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de-DE">
            <a:solidFill>
              <a:schemeClr val="bg1">
                <a:lumMod val="75000"/>
              </a:schemeClr>
            </a:solidFill>
          </a:endParaRPr>
        </a:p>
      </xdr:txBody>
    </xdr:sp>
    <xdr:clientData/>
  </xdr:twoCellAnchor>
  <xdr:twoCellAnchor>
    <xdr:from>
      <xdr:col>1</xdr:col>
      <xdr:colOff>915036</xdr:colOff>
      <xdr:row>23</xdr:row>
      <xdr:rowOff>45720</xdr:rowOff>
    </xdr:from>
    <xdr:to>
      <xdr:col>4</xdr:col>
      <xdr:colOff>810260</xdr:colOff>
      <xdr:row>30</xdr:row>
      <xdr:rowOff>87630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</xdr:col>
      <xdr:colOff>198967</xdr:colOff>
      <xdr:row>15</xdr:row>
      <xdr:rowOff>99272</xdr:rowOff>
    </xdr:from>
    <xdr:to>
      <xdr:col>4</xdr:col>
      <xdr:colOff>457200</xdr:colOff>
      <xdr:row>22</xdr:row>
      <xdr:rowOff>151977</xdr:rowOff>
    </xdr:to>
    <xdr:graphicFrame macro="">
      <xdr:nvGraphicFramePr>
        <xdr:cNvPr id="17" name="Diagramm 16">
          <a:extLst>
            <a:ext uri="{FF2B5EF4-FFF2-40B4-BE49-F238E27FC236}">
              <a16:creationId xmlns:a16="http://schemas.microsoft.com/office/drawing/2014/main" id="{00000000-0008-0000-0000-00001100000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3</xdr:col>
      <xdr:colOff>1254760</xdr:colOff>
      <xdr:row>17</xdr:row>
      <xdr:rowOff>241298</xdr:rowOff>
    </xdr:from>
    <xdr:to>
      <xdr:col>4</xdr:col>
      <xdr:colOff>10160</xdr:colOff>
      <xdr:row>19</xdr:row>
      <xdr:rowOff>174412</xdr:rowOff>
    </xdr:to>
    <xdr:pic>
      <xdr:nvPicPr>
        <xdr:cNvPr id="22" name="Picture 35" descr="sonne">
          <a:extLst>
            <a:ext uri="{FF2B5EF4-FFF2-40B4-BE49-F238E27FC236}">
              <a16:creationId xmlns:a16="http://schemas.microsoft.com/office/drawing/2014/main" id="{00000000-0008-0000-0000-000016000000}"/>
            </a:ext>
            <a:ext uri="{147F2762-F138-4A5C-976F-8EAC2B608ADB}">
              <a16:predDERef xmlns:a16="http://schemas.microsoft.com/office/drawing/2014/main" pre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9720" y="4071618"/>
          <a:ext cx="482600" cy="3801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718820</xdr:colOff>
      <xdr:row>18</xdr:row>
      <xdr:rowOff>177165</xdr:rowOff>
    </xdr:from>
    <xdr:to>
      <xdr:col>3</xdr:col>
      <xdr:colOff>1090295</xdr:colOff>
      <xdr:row>20</xdr:row>
      <xdr:rowOff>137160</xdr:rowOff>
    </xdr:to>
    <xdr:pic>
      <xdr:nvPicPr>
        <xdr:cNvPr id="23" name="Picture 36" descr="haus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4251325"/>
          <a:ext cx="371475" cy="3663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820420</xdr:colOff>
      <xdr:row>16</xdr:row>
      <xdr:rowOff>114935</xdr:rowOff>
    </xdr:from>
    <xdr:to>
      <xdr:col>3</xdr:col>
      <xdr:colOff>1220470</xdr:colOff>
      <xdr:row>17</xdr:row>
      <xdr:rowOff>242570</xdr:rowOff>
    </xdr:to>
    <xdr:pic>
      <xdr:nvPicPr>
        <xdr:cNvPr id="24" name="Picture 37" descr="schwein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5020" y="4229735"/>
          <a:ext cx="400050" cy="379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P276"/>
  <sheetViews>
    <sheetView tabSelected="1" zoomScale="125" workbookViewId="0">
      <selection activeCell="M17" sqref="M17"/>
    </sheetView>
  </sheetViews>
  <sheetFormatPr baseColWidth="10" defaultColWidth="10.6640625" defaultRowHeight="13.8" x14ac:dyDescent="0.3"/>
  <cols>
    <col min="1" max="1" width="22.109375" style="34" bestFit="1" customWidth="1"/>
    <col min="2" max="2" width="12.6640625" style="34" customWidth="1"/>
    <col min="3" max="3" width="2.6640625" style="27" customWidth="1"/>
    <col min="4" max="4" width="22.6640625" style="34" bestFit="1" customWidth="1"/>
    <col min="5" max="5" width="12.6640625" style="34" customWidth="1"/>
    <col min="6" max="6" width="2.6640625" style="27" customWidth="1"/>
    <col min="7" max="7" width="20.88671875" style="34" customWidth="1"/>
    <col min="8" max="8" width="12" style="34" customWidth="1"/>
    <col min="9" max="9" width="2.6640625" style="27" customWidth="1"/>
    <col min="10" max="10" width="21.33203125" style="34" customWidth="1"/>
    <col min="11" max="11" width="11" style="34" customWidth="1"/>
    <col min="12" max="12" width="5.44140625" style="27" customWidth="1"/>
    <col min="13" max="13" width="7.6640625" style="27" customWidth="1"/>
    <col min="14" max="17" width="10.6640625" style="27"/>
    <col min="18" max="19" width="5.44140625" style="27" customWidth="1"/>
    <col min="20" max="68" width="10.6640625" style="27"/>
    <col min="69" max="16384" width="10.6640625" style="34"/>
  </cols>
  <sheetData>
    <row r="1" spans="1:11" ht="35.1" customHeight="1" x14ac:dyDescent="0.3">
      <c r="A1" s="25" t="s">
        <v>13</v>
      </c>
      <c r="B1" s="26"/>
      <c r="D1" s="28" t="s">
        <v>6</v>
      </c>
      <c r="E1" s="29"/>
      <c r="G1" s="30" t="s">
        <v>4</v>
      </c>
      <c r="H1" s="31"/>
      <c r="J1" s="32" t="s">
        <v>67</v>
      </c>
      <c r="K1" s="33"/>
    </row>
    <row r="2" spans="1:11" ht="17.25" customHeight="1" thickBot="1" x14ac:dyDescent="0.35">
      <c r="A2" s="35" t="s">
        <v>107</v>
      </c>
      <c r="B2" s="36"/>
      <c r="D2" s="37" t="s">
        <v>54</v>
      </c>
      <c r="E2" s="38">
        <f>B14/3</f>
        <v>0</v>
      </c>
      <c r="G2" s="39" t="s">
        <v>54</v>
      </c>
      <c r="H2" s="40">
        <f>B14/3</f>
        <v>0</v>
      </c>
      <c r="J2" s="41" t="s">
        <v>54</v>
      </c>
      <c r="K2" s="42">
        <f>B14/3</f>
        <v>0</v>
      </c>
    </row>
    <row r="3" spans="1:11" ht="17.25" customHeight="1" x14ac:dyDescent="0.3">
      <c r="A3" s="43" t="s">
        <v>108</v>
      </c>
      <c r="B3" s="44"/>
      <c r="D3" s="45" t="s">
        <v>7</v>
      </c>
      <c r="E3" s="46"/>
      <c r="G3" s="122" t="s">
        <v>88</v>
      </c>
      <c r="H3" s="48"/>
      <c r="J3" s="125" t="s">
        <v>95</v>
      </c>
      <c r="K3" s="49">
        <f>(K2-K10)/3</f>
        <v>0</v>
      </c>
    </row>
    <row r="4" spans="1:11" ht="17.25" customHeight="1" x14ac:dyDescent="0.3">
      <c r="A4" s="43" t="s">
        <v>65</v>
      </c>
      <c r="B4" s="44"/>
      <c r="C4" s="50"/>
      <c r="D4" s="51" t="s">
        <v>8</v>
      </c>
      <c r="E4" s="46"/>
      <c r="G4" s="47" t="s">
        <v>61</v>
      </c>
      <c r="H4" s="52"/>
      <c r="J4" s="55" t="s">
        <v>64</v>
      </c>
      <c r="K4" s="53"/>
    </row>
    <row r="5" spans="1:11" ht="17.25" customHeight="1" x14ac:dyDescent="0.3">
      <c r="A5" s="43" t="s">
        <v>0</v>
      </c>
      <c r="B5" s="44"/>
      <c r="D5" s="51" t="s">
        <v>57</v>
      </c>
      <c r="E5" s="46"/>
      <c r="G5" s="122" t="s">
        <v>89</v>
      </c>
      <c r="H5" s="48"/>
      <c r="J5" s="123" t="s">
        <v>94</v>
      </c>
      <c r="K5" s="54">
        <f>(K2-K10)/3</f>
        <v>0</v>
      </c>
    </row>
    <row r="6" spans="1:11" ht="17.25" customHeight="1" x14ac:dyDescent="0.3">
      <c r="A6" s="43" t="s">
        <v>1</v>
      </c>
      <c r="B6" s="44"/>
      <c r="D6" s="51" t="s">
        <v>58</v>
      </c>
      <c r="E6" s="46"/>
      <c r="G6" s="122" t="s">
        <v>98</v>
      </c>
      <c r="H6" s="48"/>
      <c r="J6" s="124" t="s">
        <v>97</v>
      </c>
      <c r="K6" s="56"/>
    </row>
    <row r="7" spans="1:11" ht="17.25" customHeight="1" x14ac:dyDescent="0.3">
      <c r="A7" s="57" t="s">
        <v>2</v>
      </c>
      <c r="B7" s="58">
        <f>SUM(B2:B6)</f>
        <v>0</v>
      </c>
      <c r="D7" s="51" t="s">
        <v>80</v>
      </c>
      <c r="E7" s="46"/>
      <c r="G7" s="122" t="s">
        <v>90</v>
      </c>
      <c r="H7" s="48"/>
      <c r="J7" s="123" t="s">
        <v>92</v>
      </c>
      <c r="K7" s="54">
        <f>(K2-K10)/3</f>
        <v>0</v>
      </c>
    </row>
    <row r="8" spans="1:11" ht="17.25" customHeight="1" x14ac:dyDescent="0.3">
      <c r="A8" s="59" t="s">
        <v>55</v>
      </c>
      <c r="B8" s="60"/>
      <c r="D8" s="121" t="s">
        <v>87</v>
      </c>
      <c r="E8" s="46"/>
      <c r="G8" s="122" t="s">
        <v>91</v>
      </c>
      <c r="H8" s="48"/>
      <c r="J8" s="124" t="s">
        <v>96</v>
      </c>
      <c r="K8" s="56"/>
    </row>
    <row r="9" spans="1:11" ht="17.25" customHeight="1" x14ac:dyDescent="0.3">
      <c r="A9" s="61" t="s">
        <v>12</v>
      </c>
      <c r="B9" s="62">
        <f>B7*0.1</f>
        <v>0</v>
      </c>
      <c r="D9" s="121" t="s">
        <v>86</v>
      </c>
      <c r="E9" s="46"/>
      <c r="G9" s="47" t="s">
        <v>53</v>
      </c>
      <c r="H9" s="48"/>
      <c r="J9" s="134" t="s">
        <v>99</v>
      </c>
      <c r="K9" s="129"/>
    </row>
    <row r="10" spans="1:11" ht="17.25" customHeight="1" x14ac:dyDescent="0.3">
      <c r="A10" s="43" t="s">
        <v>76</v>
      </c>
      <c r="B10" s="44"/>
      <c r="D10" s="51" t="s">
        <v>9</v>
      </c>
      <c r="E10" s="46"/>
      <c r="G10" s="47" t="s">
        <v>62</v>
      </c>
      <c r="H10" s="48"/>
      <c r="J10" s="123" t="s">
        <v>93</v>
      </c>
      <c r="K10" s="54">
        <f>B4/2</f>
        <v>0</v>
      </c>
    </row>
    <row r="11" spans="1:11" ht="17.25" customHeight="1" x14ac:dyDescent="0.3">
      <c r="A11" s="43" t="s">
        <v>1</v>
      </c>
      <c r="B11" s="44"/>
      <c r="D11" s="51" t="s">
        <v>56</v>
      </c>
      <c r="E11" s="46"/>
      <c r="G11" s="47" t="s">
        <v>1</v>
      </c>
      <c r="H11" s="48"/>
      <c r="J11" s="55" t="s">
        <v>77</v>
      </c>
      <c r="K11" s="56"/>
    </row>
    <row r="12" spans="1:11" ht="16.5" customHeight="1" thickBot="1" x14ac:dyDescent="0.35">
      <c r="A12" s="63" t="s">
        <v>2</v>
      </c>
      <c r="B12" s="64">
        <f>SUM(B9:B11)</f>
        <v>0</v>
      </c>
      <c r="D12" s="65" t="s">
        <v>2</v>
      </c>
      <c r="E12" s="66">
        <f>SUM(E3:E11)</f>
        <v>0</v>
      </c>
      <c r="F12" s="67"/>
      <c r="G12" s="68" t="s">
        <v>2</v>
      </c>
      <c r="H12" s="69">
        <f>SUM(H3:H11)</f>
        <v>0</v>
      </c>
      <c r="I12" s="67"/>
      <c r="J12" s="70" t="s">
        <v>2</v>
      </c>
      <c r="K12" s="71">
        <f>K4+K6+K8+K11</f>
        <v>0</v>
      </c>
    </row>
    <row r="13" spans="1:11" ht="16.5" customHeight="1" x14ac:dyDescent="0.3">
      <c r="A13" s="72"/>
      <c r="B13" s="73"/>
      <c r="C13" s="74"/>
      <c r="D13" s="118" t="s">
        <v>5</v>
      </c>
      <c r="E13" s="75">
        <f>E2-E12</f>
        <v>0</v>
      </c>
      <c r="F13" s="76"/>
      <c r="G13" s="119" t="s">
        <v>5</v>
      </c>
      <c r="H13" s="77">
        <f>H2-H12</f>
        <v>0</v>
      </c>
      <c r="I13" s="78"/>
      <c r="J13" s="120" t="s">
        <v>11</v>
      </c>
      <c r="K13" s="79">
        <f>K2-K12</f>
        <v>0</v>
      </c>
    </row>
    <row r="14" spans="1:11" ht="16.5" customHeight="1" thickBot="1" x14ac:dyDescent="0.35">
      <c r="A14" s="117" t="s">
        <v>3</v>
      </c>
      <c r="B14" s="80">
        <f>B7-B12</f>
        <v>0</v>
      </c>
      <c r="C14" s="74"/>
      <c r="D14" s="81" t="s">
        <v>15</v>
      </c>
      <c r="E14" s="82" t="str">
        <f>IF(ISERROR(Formeln!B4),"?",Formeln!B4)</f>
        <v>?</v>
      </c>
      <c r="F14" s="76"/>
      <c r="G14" s="83" t="s">
        <v>15</v>
      </c>
      <c r="H14" s="84" t="str">
        <f>IF(ISERROR(Formeln!C4),"?",Formeln!C4)</f>
        <v>?</v>
      </c>
      <c r="I14" s="78"/>
      <c r="J14" s="85" t="s">
        <v>15</v>
      </c>
      <c r="K14" s="86" t="str">
        <f>IF(ISERROR(Formeln!D4),"?",Formeln!D4)</f>
        <v>?</v>
      </c>
    </row>
    <row r="15" spans="1:11" s="27" customFormat="1" ht="12" customHeight="1" x14ac:dyDescent="0.3">
      <c r="I15" s="87"/>
      <c r="J15" s="140" t="s">
        <v>105</v>
      </c>
      <c r="K15" s="139">
        <v>40</v>
      </c>
    </row>
    <row r="16" spans="1:11" ht="19.5" customHeight="1" x14ac:dyDescent="0.3">
      <c r="A16" s="88"/>
      <c r="B16" s="88"/>
      <c r="C16" s="114" t="s">
        <v>79</v>
      </c>
      <c r="D16" s="27"/>
      <c r="E16" s="27"/>
      <c r="G16" s="27"/>
      <c r="H16" s="27"/>
      <c r="I16" s="87"/>
      <c r="J16" s="138" t="s">
        <v>106</v>
      </c>
      <c r="K16" s="141">
        <f>((B14-E12-H12)/4)/K15</f>
        <v>0</v>
      </c>
    </row>
    <row r="17" spans="1:14" ht="19.5" customHeight="1" x14ac:dyDescent="0.5">
      <c r="A17" s="89" t="s">
        <v>10</v>
      </c>
      <c r="B17" s="90"/>
      <c r="D17" s="27"/>
      <c r="E17" s="27"/>
      <c r="G17" s="153" t="s">
        <v>59</v>
      </c>
      <c r="H17" s="153"/>
      <c r="I17" s="87"/>
      <c r="J17" s="27"/>
      <c r="K17" s="87"/>
    </row>
    <row r="18" spans="1:14" ht="19.5" customHeight="1" thickBot="1" x14ac:dyDescent="0.4">
      <c r="A18" s="91" t="s">
        <v>54</v>
      </c>
      <c r="B18" s="92">
        <f>B9</f>
        <v>0</v>
      </c>
      <c r="D18" s="93"/>
      <c r="E18" s="27"/>
      <c r="G18" s="154"/>
      <c r="H18" s="154"/>
      <c r="I18" s="94"/>
      <c r="J18" s="95"/>
      <c r="K18" s="96"/>
    </row>
    <row r="19" spans="1:14" ht="16.5" customHeight="1" x14ac:dyDescent="0.4">
      <c r="A19" s="97" t="s">
        <v>109</v>
      </c>
      <c r="B19" s="98"/>
      <c r="C19" s="27" t="s">
        <v>78</v>
      </c>
      <c r="D19" s="27"/>
      <c r="E19" s="27"/>
      <c r="G19" s="27"/>
      <c r="H19" s="27"/>
      <c r="I19" s="99"/>
      <c r="J19" s="27"/>
      <c r="K19" s="87"/>
    </row>
    <row r="20" spans="1:14" ht="16.5" customHeight="1" x14ac:dyDescent="0.3">
      <c r="A20" s="97" t="s">
        <v>110</v>
      </c>
      <c r="B20" s="100"/>
      <c r="C20" s="115" t="s">
        <v>78</v>
      </c>
      <c r="D20" s="27"/>
      <c r="E20" s="27"/>
      <c r="G20" s="144" t="s">
        <v>73</v>
      </c>
      <c r="H20" s="150"/>
      <c r="I20" s="101"/>
      <c r="J20" s="101"/>
      <c r="K20" s="102"/>
    </row>
    <row r="21" spans="1:14" ht="16.5" customHeight="1" x14ac:dyDescent="0.4">
      <c r="A21" s="97" t="s">
        <v>85</v>
      </c>
      <c r="B21" s="103"/>
      <c r="D21" s="27"/>
      <c r="E21" s="27"/>
      <c r="G21" s="145" t="s">
        <v>100</v>
      </c>
      <c r="H21" s="150"/>
      <c r="I21" s="102"/>
      <c r="J21" s="157" t="s">
        <v>60</v>
      </c>
      <c r="K21" s="158"/>
    </row>
    <row r="22" spans="1:14" ht="16.5" customHeight="1" x14ac:dyDescent="0.4">
      <c r="A22" s="97" t="s">
        <v>81</v>
      </c>
      <c r="B22" s="103"/>
      <c r="D22" s="27"/>
      <c r="E22" s="27"/>
      <c r="G22" s="145" t="s">
        <v>72</v>
      </c>
      <c r="H22" s="150"/>
      <c r="I22" s="102"/>
      <c r="J22" s="155">
        <f>SUM(H20:H24)</f>
        <v>0</v>
      </c>
      <c r="K22" s="156"/>
    </row>
    <row r="23" spans="1:14" ht="16.5" customHeight="1" x14ac:dyDescent="0.3">
      <c r="A23" s="97" t="s">
        <v>84</v>
      </c>
      <c r="B23" s="103"/>
      <c r="D23" s="27"/>
      <c r="E23" s="27"/>
      <c r="G23" s="145" t="s">
        <v>74</v>
      </c>
      <c r="H23" s="150"/>
      <c r="I23" s="102"/>
      <c r="K23" s="128"/>
    </row>
    <row r="24" spans="1:14" ht="16.5" customHeight="1" x14ac:dyDescent="0.3">
      <c r="A24" s="97" t="s">
        <v>82</v>
      </c>
      <c r="B24" s="103"/>
      <c r="D24" s="27"/>
      <c r="E24" s="27"/>
      <c r="G24" s="131" t="s">
        <v>75</v>
      </c>
      <c r="H24" s="151"/>
      <c r="I24" s="102"/>
      <c r="J24" s="102"/>
      <c r="K24" s="102"/>
    </row>
    <row r="25" spans="1:14" ht="16.5" customHeight="1" x14ac:dyDescent="0.3">
      <c r="A25" s="126" t="s">
        <v>35</v>
      </c>
      <c r="B25" s="103"/>
      <c r="D25" s="27"/>
      <c r="E25" s="27"/>
      <c r="G25" s="27"/>
      <c r="H25" s="27"/>
      <c r="I25" s="87"/>
      <c r="J25" s="152" t="s">
        <v>16</v>
      </c>
      <c r="K25" s="152"/>
    </row>
    <row r="26" spans="1:14" ht="16.5" customHeight="1" x14ac:dyDescent="0.3">
      <c r="A26" s="104" t="s">
        <v>83</v>
      </c>
      <c r="B26" s="103"/>
      <c r="D26" s="27"/>
      <c r="E26" s="27"/>
      <c r="G26" s="27"/>
      <c r="H26" s="27"/>
      <c r="I26" s="105"/>
      <c r="J26" s="132" t="s">
        <v>3</v>
      </c>
      <c r="K26" s="133">
        <f>B14</f>
        <v>0</v>
      </c>
    </row>
    <row r="27" spans="1:14" ht="16.5" customHeight="1" thickBot="1" x14ac:dyDescent="0.35">
      <c r="A27" s="97" t="s">
        <v>63</v>
      </c>
      <c r="B27" s="103"/>
      <c r="D27" s="27"/>
      <c r="E27" s="27"/>
      <c r="G27" s="27"/>
      <c r="H27" s="27"/>
      <c r="I27" s="87"/>
      <c r="J27" s="146" t="s">
        <v>101</v>
      </c>
      <c r="K27" s="147">
        <f>H12+E12+K12</f>
        <v>0</v>
      </c>
    </row>
    <row r="28" spans="1:14" ht="21" customHeight="1" thickBot="1" x14ac:dyDescent="0.35">
      <c r="A28" s="106" t="s">
        <v>2</v>
      </c>
      <c r="B28" s="107">
        <f>SUM(B19:B27)</f>
        <v>0</v>
      </c>
      <c r="D28" s="27"/>
      <c r="E28" s="27"/>
      <c r="G28" s="27"/>
      <c r="H28" s="27"/>
      <c r="I28" s="87"/>
      <c r="J28" s="136" t="s">
        <v>102</v>
      </c>
      <c r="K28" s="130">
        <f>(K26-K27)*12</f>
        <v>0</v>
      </c>
    </row>
    <row r="29" spans="1:14" ht="19.5" customHeight="1" x14ac:dyDescent="0.3">
      <c r="A29" s="108"/>
      <c r="B29" s="109"/>
      <c r="D29" s="105"/>
      <c r="E29" s="110"/>
      <c r="G29" s="127" t="s">
        <v>69</v>
      </c>
      <c r="H29" s="143"/>
      <c r="I29" s="87"/>
      <c r="J29" s="137" t="s">
        <v>103</v>
      </c>
      <c r="K29" s="135">
        <f>K26-K27</f>
        <v>0</v>
      </c>
    </row>
    <row r="30" spans="1:14" ht="19.5" customHeight="1" thickBot="1" x14ac:dyDescent="0.45">
      <c r="A30" s="116" t="str">
        <f>IF(B30&gt;=0,"Fehlbetrag Absicherung","Überprüfen Absicherung")</f>
        <v>Fehlbetrag Absicherung</v>
      </c>
      <c r="B30" s="111">
        <f>B18-B28</f>
        <v>0</v>
      </c>
      <c r="D30" s="27"/>
      <c r="E30" s="27"/>
      <c r="G30" s="127" t="s">
        <v>70</v>
      </c>
      <c r="H30" s="142"/>
      <c r="I30" s="87"/>
      <c r="J30" s="148" t="s">
        <v>104</v>
      </c>
      <c r="K30" s="149" t="str">
        <f>IF(ISERROR(Formeln!E4),"?",IF(K29&lt;0,"†",Formeln!E4))</f>
        <v>?</v>
      </c>
    </row>
    <row r="31" spans="1:14" s="27" customFormat="1" ht="19.5" customHeight="1" x14ac:dyDescent="0.3">
      <c r="I31" s="87"/>
      <c r="N31" s="110"/>
    </row>
    <row r="32" spans="1:14" s="27" customFormat="1" ht="21" customHeight="1" x14ac:dyDescent="0.3">
      <c r="B32" s="110"/>
      <c r="I32" s="87"/>
      <c r="J32" s="87"/>
      <c r="K32" s="87"/>
    </row>
    <row r="33" spans="9:15" s="27" customFormat="1" ht="21" customHeight="1" x14ac:dyDescent="0.3">
      <c r="J33" s="87"/>
      <c r="K33" s="87"/>
      <c r="M33" s="112"/>
      <c r="N33" s="112"/>
      <c r="O33" s="112"/>
    </row>
    <row r="34" spans="9:15" s="27" customFormat="1" ht="21" customHeight="1" x14ac:dyDescent="0.3">
      <c r="J34" s="87"/>
      <c r="K34" s="87"/>
    </row>
    <row r="35" spans="9:15" s="27" customFormat="1" ht="21" customHeight="1" x14ac:dyDescent="0.35">
      <c r="I35" s="87"/>
      <c r="J35" s="113"/>
      <c r="K35" s="113"/>
    </row>
    <row r="36" spans="9:15" s="27" customFormat="1" ht="21" customHeight="1" x14ac:dyDescent="0.35">
      <c r="I36" s="87"/>
      <c r="J36" s="113"/>
      <c r="K36" s="113"/>
    </row>
    <row r="37" spans="9:15" s="27" customFormat="1" ht="21" customHeight="1" x14ac:dyDescent="0.35">
      <c r="I37" s="113"/>
      <c r="J37" s="113"/>
      <c r="K37" s="113"/>
    </row>
    <row r="38" spans="9:15" s="27" customFormat="1" ht="21" customHeight="1" x14ac:dyDescent="0.35">
      <c r="I38" s="113"/>
      <c r="J38" s="113"/>
      <c r="K38" s="113"/>
    </row>
    <row r="39" spans="9:15" s="27" customFormat="1" ht="18" x14ac:dyDescent="0.35">
      <c r="I39" s="113"/>
      <c r="J39" s="113"/>
      <c r="K39" s="113"/>
    </row>
    <row r="40" spans="9:15" s="27" customFormat="1" ht="18" x14ac:dyDescent="0.35">
      <c r="I40" s="113"/>
      <c r="J40" s="113"/>
      <c r="K40" s="113"/>
    </row>
    <row r="41" spans="9:15" s="27" customFormat="1" ht="18" x14ac:dyDescent="0.35">
      <c r="I41" s="113"/>
      <c r="J41" s="113"/>
      <c r="K41" s="113"/>
    </row>
    <row r="42" spans="9:15" s="27" customFormat="1" ht="18" x14ac:dyDescent="0.35">
      <c r="I42" s="113"/>
      <c r="J42" s="113"/>
      <c r="K42" s="113"/>
    </row>
    <row r="43" spans="9:15" s="27" customFormat="1" ht="18" x14ac:dyDescent="0.35">
      <c r="I43" s="113"/>
      <c r="J43" s="113"/>
      <c r="K43" s="113"/>
    </row>
    <row r="44" spans="9:15" s="27" customFormat="1" ht="18" x14ac:dyDescent="0.35">
      <c r="I44" s="113"/>
      <c r="J44" s="113"/>
      <c r="K44" s="113"/>
    </row>
    <row r="45" spans="9:15" s="27" customFormat="1" ht="18" x14ac:dyDescent="0.35">
      <c r="I45" s="113"/>
      <c r="J45" s="113"/>
      <c r="K45" s="113"/>
    </row>
    <row r="46" spans="9:15" s="27" customFormat="1" ht="18" x14ac:dyDescent="0.35">
      <c r="I46" s="113"/>
      <c r="J46" s="113"/>
      <c r="K46" s="113"/>
    </row>
    <row r="47" spans="9:15" s="27" customFormat="1" ht="18" x14ac:dyDescent="0.35">
      <c r="I47" s="113"/>
      <c r="J47" s="113"/>
      <c r="K47" s="113"/>
    </row>
    <row r="48" spans="9:15" s="27" customFormat="1" ht="18" x14ac:dyDescent="0.35">
      <c r="I48" s="113"/>
      <c r="J48" s="113"/>
      <c r="K48" s="113"/>
    </row>
    <row r="49" spans="9:9" s="27" customFormat="1" ht="18" x14ac:dyDescent="0.35">
      <c r="I49" s="113"/>
    </row>
    <row r="50" spans="9:9" s="27" customFormat="1" ht="18" x14ac:dyDescent="0.35">
      <c r="I50" s="113"/>
    </row>
    <row r="51" spans="9:9" s="27" customFormat="1" x14ac:dyDescent="0.3"/>
    <row r="52" spans="9:9" s="27" customFormat="1" x14ac:dyDescent="0.3"/>
    <row r="53" spans="9:9" s="27" customFormat="1" x14ac:dyDescent="0.3"/>
    <row r="54" spans="9:9" s="27" customFormat="1" x14ac:dyDescent="0.3"/>
    <row r="55" spans="9:9" s="27" customFormat="1" x14ac:dyDescent="0.3"/>
    <row r="56" spans="9:9" s="27" customFormat="1" x14ac:dyDescent="0.3"/>
    <row r="57" spans="9:9" s="27" customFormat="1" x14ac:dyDescent="0.3"/>
    <row r="58" spans="9:9" s="27" customFormat="1" x14ac:dyDescent="0.3"/>
    <row r="59" spans="9:9" s="27" customFormat="1" x14ac:dyDescent="0.3"/>
    <row r="60" spans="9:9" s="27" customFormat="1" x14ac:dyDescent="0.3"/>
    <row r="61" spans="9:9" s="27" customFormat="1" x14ac:dyDescent="0.3"/>
    <row r="62" spans="9:9" s="27" customFormat="1" x14ac:dyDescent="0.3"/>
    <row r="63" spans="9:9" s="27" customFormat="1" x14ac:dyDescent="0.3"/>
    <row r="64" spans="9:9" s="27" customFormat="1" x14ac:dyDescent="0.3"/>
    <row r="65" s="27" customFormat="1" x14ac:dyDescent="0.3"/>
    <row r="66" s="27" customFormat="1" x14ac:dyDescent="0.3"/>
    <row r="67" s="27" customFormat="1" x14ac:dyDescent="0.3"/>
    <row r="68" s="27" customFormat="1" x14ac:dyDescent="0.3"/>
    <row r="69" s="27" customFormat="1" x14ac:dyDescent="0.3"/>
    <row r="70" s="27" customFormat="1" x14ac:dyDescent="0.3"/>
    <row r="71" s="27" customFormat="1" x14ac:dyDescent="0.3"/>
    <row r="72" s="27" customFormat="1" x14ac:dyDescent="0.3"/>
    <row r="73" s="27" customFormat="1" x14ac:dyDescent="0.3"/>
    <row r="74" s="27" customFormat="1" x14ac:dyDescent="0.3"/>
    <row r="75" s="27" customFormat="1" x14ac:dyDescent="0.3"/>
    <row r="76" s="27" customFormat="1" x14ac:dyDescent="0.3"/>
    <row r="77" s="27" customFormat="1" x14ac:dyDescent="0.3"/>
    <row r="78" s="27" customFormat="1" x14ac:dyDescent="0.3"/>
    <row r="79" s="27" customFormat="1" x14ac:dyDescent="0.3"/>
    <row r="80" s="27" customFormat="1" x14ac:dyDescent="0.3"/>
    <row r="81" s="27" customFormat="1" x14ac:dyDescent="0.3"/>
    <row r="82" s="27" customFormat="1" x14ac:dyDescent="0.3"/>
    <row r="83" s="27" customFormat="1" x14ac:dyDescent="0.3"/>
    <row r="84" s="27" customFormat="1" x14ac:dyDescent="0.3"/>
    <row r="85" s="27" customFormat="1" x14ac:dyDescent="0.3"/>
    <row r="86" s="27" customFormat="1" x14ac:dyDescent="0.3"/>
    <row r="87" s="27" customFormat="1" x14ac:dyDescent="0.3"/>
    <row r="88" s="27" customFormat="1" x14ac:dyDescent="0.3"/>
    <row r="89" s="27" customFormat="1" x14ac:dyDescent="0.3"/>
    <row r="90" s="27" customFormat="1" x14ac:dyDescent="0.3"/>
    <row r="91" s="27" customFormat="1" x14ac:dyDescent="0.3"/>
    <row r="92" s="27" customFormat="1" x14ac:dyDescent="0.3"/>
    <row r="93" s="27" customFormat="1" x14ac:dyDescent="0.3"/>
    <row r="94" s="27" customFormat="1" x14ac:dyDescent="0.3"/>
    <row r="95" s="27" customFormat="1" x14ac:dyDescent="0.3"/>
    <row r="96" s="27" customFormat="1" x14ac:dyDescent="0.3"/>
    <row r="97" s="27" customFormat="1" x14ac:dyDescent="0.3"/>
    <row r="98" s="27" customFormat="1" x14ac:dyDescent="0.3"/>
    <row r="99" s="27" customFormat="1" x14ac:dyDescent="0.3"/>
    <row r="100" s="27" customFormat="1" x14ac:dyDescent="0.3"/>
    <row r="101" s="27" customFormat="1" x14ac:dyDescent="0.3"/>
    <row r="102" s="27" customFormat="1" x14ac:dyDescent="0.3"/>
    <row r="103" s="27" customFormat="1" x14ac:dyDescent="0.3"/>
    <row r="104" s="27" customFormat="1" x14ac:dyDescent="0.3"/>
    <row r="105" s="27" customFormat="1" x14ac:dyDescent="0.3"/>
    <row r="106" s="27" customFormat="1" x14ac:dyDescent="0.3"/>
    <row r="107" s="27" customFormat="1" x14ac:dyDescent="0.3"/>
    <row r="108" s="27" customFormat="1" x14ac:dyDescent="0.3"/>
    <row r="109" s="27" customFormat="1" x14ac:dyDescent="0.3"/>
    <row r="110" s="27" customFormat="1" x14ac:dyDescent="0.3"/>
    <row r="111" s="27" customFormat="1" x14ac:dyDescent="0.3"/>
    <row r="112" s="27" customFormat="1" x14ac:dyDescent="0.3"/>
    <row r="113" s="27" customFormat="1" x14ac:dyDescent="0.3"/>
    <row r="114" s="27" customFormat="1" x14ac:dyDescent="0.3"/>
    <row r="115" s="27" customFormat="1" x14ac:dyDescent="0.3"/>
    <row r="116" s="27" customFormat="1" x14ac:dyDescent="0.3"/>
    <row r="117" s="27" customFormat="1" x14ac:dyDescent="0.3"/>
    <row r="118" s="27" customFormat="1" x14ac:dyDescent="0.3"/>
    <row r="119" s="27" customFormat="1" x14ac:dyDescent="0.3"/>
    <row r="120" s="27" customFormat="1" x14ac:dyDescent="0.3"/>
    <row r="121" s="27" customFormat="1" x14ac:dyDescent="0.3"/>
    <row r="122" s="27" customFormat="1" x14ac:dyDescent="0.3"/>
    <row r="123" s="27" customFormat="1" x14ac:dyDescent="0.3"/>
    <row r="124" s="27" customFormat="1" x14ac:dyDescent="0.3"/>
    <row r="125" s="27" customFormat="1" x14ac:dyDescent="0.3"/>
    <row r="126" s="27" customFormat="1" x14ac:dyDescent="0.3"/>
    <row r="127" s="27" customFormat="1" x14ac:dyDescent="0.3"/>
    <row r="128" s="27" customFormat="1" x14ac:dyDescent="0.3"/>
    <row r="129" s="27" customFormat="1" x14ac:dyDescent="0.3"/>
    <row r="130" s="27" customFormat="1" x14ac:dyDescent="0.3"/>
    <row r="131" s="27" customFormat="1" x14ac:dyDescent="0.3"/>
    <row r="132" s="27" customFormat="1" x14ac:dyDescent="0.3"/>
    <row r="133" s="27" customFormat="1" x14ac:dyDescent="0.3"/>
    <row r="134" s="27" customFormat="1" x14ac:dyDescent="0.3"/>
    <row r="135" s="27" customFormat="1" x14ac:dyDescent="0.3"/>
    <row r="136" s="27" customFormat="1" x14ac:dyDescent="0.3"/>
    <row r="137" s="27" customFormat="1" x14ac:dyDescent="0.3"/>
    <row r="138" s="27" customFormat="1" x14ac:dyDescent="0.3"/>
    <row r="139" s="27" customFormat="1" x14ac:dyDescent="0.3"/>
    <row r="140" s="27" customFormat="1" x14ac:dyDescent="0.3"/>
    <row r="141" s="27" customFormat="1" x14ac:dyDescent="0.3"/>
    <row r="142" s="27" customFormat="1" x14ac:dyDescent="0.3"/>
    <row r="143" s="27" customFormat="1" x14ac:dyDescent="0.3"/>
    <row r="144" s="27" customFormat="1" x14ac:dyDescent="0.3"/>
    <row r="145" s="27" customFormat="1" x14ac:dyDescent="0.3"/>
    <row r="146" s="27" customFormat="1" x14ac:dyDescent="0.3"/>
    <row r="147" s="27" customFormat="1" x14ac:dyDescent="0.3"/>
    <row r="148" s="27" customFormat="1" x14ac:dyDescent="0.3"/>
    <row r="149" s="27" customFormat="1" x14ac:dyDescent="0.3"/>
    <row r="150" s="27" customFormat="1" x14ac:dyDescent="0.3"/>
    <row r="151" s="27" customFormat="1" x14ac:dyDescent="0.3"/>
    <row r="152" s="27" customFormat="1" x14ac:dyDescent="0.3"/>
    <row r="153" s="27" customFormat="1" x14ac:dyDescent="0.3"/>
    <row r="154" s="27" customFormat="1" x14ac:dyDescent="0.3"/>
    <row r="155" s="27" customFormat="1" x14ac:dyDescent="0.3"/>
    <row r="156" s="27" customFormat="1" x14ac:dyDescent="0.3"/>
    <row r="157" s="27" customFormat="1" x14ac:dyDescent="0.3"/>
    <row r="158" s="27" customFormat="1" x14ac:dyDescent="0.3"/>
    <row r="159" s="27" customFormat="1" x14ac:dyDescent="0.3"/>
    <row r="160" s="27" customFormat="1" x14ac:dyDescent="0.3"/>
    <row r="161" s="27" customFormat="1" x14ac:dyDescent="0.3"/>
    <row r="162" s="27" customFormat="1" x14ac:dyDescent="0.3"/>
    <row r="163" s="27" customFormat="1" x14ac:dyDescent="0.3"/>
    <row r="164" s="27" customFormat="1" x14ac:dyDescent="0.3"/>
    <row r="165" s="27" customFormat="1" x14ac:dyDescent="0.3"/>
    <row r="166" s="27" customFormat="1" x14ac:dyDescent="0.3"/>
    <row r="167" s="27" customFormat="1" x14ac:dyDescent="0.3"/>
    <row r="168" s="27" customFormat="1" x14ac:dyDescent="0.3"/>
    <row r="169" s="27" customFormat="1" x14ac:dyDescent="0.3"/>
    <row r="170" s="27" customFormat="1" x14ac:dyDescent="0.3"/>
    <row r="171" s="27" customFormat="1" x14ac:dyDescent="0.3"/>
    <row r="172" s="27" customFormat="1" x14ac:dyDescent="0.3"/>
    <row r="173" s="27" customFormat="1" x14ac:dyDescent="0.3"/>
    <row r="174" s="27" customFormat="1" x14ac:dyDescent="0.3"/>
    <row r="175" s="27" customFormat="1" x14ac:dyDescent="0.3"/>
    <row r="176" s="27" customFormat="1" x14ac:dyDescent="0.3"/>
    <row r="177" s="27" customFormat="1" x14ac:dyDescent="0.3"/>
    <row r="178" s="27" customFormat="1" x14ac:dyDescent="0.3"/>
    <row r="179" s="27" customFormat="1" x14ac:dyDescent="0.3"/>
    <row r="180" s="27" customFormat="1" x14ac:dyDescent="0.3"/>
    <row r="181" s="27" customFormat="1" x14ac:dyDescent="0.3"/>
    <row r="182" s="27" customFormat="1" x14ac:dyDescent="0.3"/>
    <row r="183" s="27" customFormat="1" x14ac:dyDescent="0.3"/>
    <row r="184" s="27" customFormat="1" x14ac:dyDescent="0.3"/>
    <row r="185" s="27" customFormat="1" x14ac:dyDescent="0.3"/>
    <row r="186" s="27" customFormat="1" x14ac:dyDescent="0.3"/>
    <row r="187" s="27" customFormat="1" x14ac:dyDescent="0.3"/>
    <row r="188" s="27" customFormat="1" x14ac:dyDescent="0.3"/>
    <row r="189" s="27" customFormat="1" x14ac:dyDescent="0.3"/>
    <row r="190" s="27" customFormat="1" x14ac:dyDescent="0.3"/>
    <row r="191" s="27" customFormat="1" x14ac:dyDescent="0.3"/>
    <row r="192" s="27" customFormat="1" x14ac:dyDescent="0.3"/>
    <row r="193" s="27" customFormat="1" x14ac:dyDescent="0.3"/>
    <row r="194" s="27" customFormat="1" x14ac:dyDescent="0.3"/>
    <row r="195" s="27" customFormat="1" x14ac:dyDescent="0.3"/>
    <row r="196" s="27" customFormat="1" x14ac:dyDescent="0.3"/>
    <row r="197" s="27" customFormat="1" x14ac:dyDescent="0.3"/>
    <row r="198" s="27" customFormat="1" x14ac:dyDescent="0.3"/>
    <row r="199" s="27" customFormat="1" x14ac:dyDescent="0.3"/>
    <row r="200" s="27" customFormat="1" x14ac:dyDescent="0.3"/>
    <row r="201" s="27" customFormat="1" x14ac:dyDescent="0.3"/>
    <row r="202" s="27" customFormat="1" x14ac:dyDescent="0.3"/>
    <row r="203" s="27" customFormat="1" x14ac:dyDescent="0.3"/>
    <row r="204" s="27" customFormat="1" x14ac:dyDescent="0.3"/>
    <row r="205" s="27" customFormat="1" x14ac:dyDescent="0.3"/>
    <row r="206" s="27" customFormat="1" x14ac:dyDescent="0.3"/>
    <row r="207" s="27" customFormat="1" x14ac:dyDescent="0.3"/>
    <row r="208" s="27" customFormat="1" x14ac:dyDescent="0.3"/>
    <row r="209" s="27" customFormat="1" x14ac:dyDescent="0.3"/>
    <row r="210" s="27" customFormat="1" x14ac:dyDescent="0.3"/>
    <row r="211" s="27" customFormat="1" x14ac:dyDescent="0.3"/>
    <row r="212" s="27" customFormat="1" x14ac:dyDescent="0.3"/>
    <row r="213" s="27" customFormat="1" x14ac:dyDescent="0.3"/>
    <row r="214" s="27" customFormat="1" x14ac:dyDescent="0.3"/>
    <row r="215" s="27" customFormat="1" x14ac:dyDescent="0.3"/>
    <row r="216" s="27" customFormat="1" x14ac:dyDescent="0.3"/>
    <row r="217" s="27" customFormat="1" x14ac:dyDescent="0.3"/>
    <row r="218" s="27" customFormat="1" x14ac:dyDescent="0.3"/>
    <row r="219" s="27" customFormat="1" x14ac:dyDescent="0.3"/>
    <row r="220" s="27" customFormat="1" x14ac:dyDescent="0.3"/>
    <row r="221" s="27" customFormat="1" x14ac:dyDescent="0.3"/>
    <row r="222" s="27" customFormat="1" x14ac:dyDescent="0.3"/>
    <row r="223" s="27" customFormat="1" x14ac:dyDescent="0.3"/>
    <row r="224" s="27" customFormat="1" x14ac:dyDescent="0.3"/>
    <row r="225" s="27" customFormat="1" x14ac:dyDescent="0.3"/>
    <row r="226" s="27" customFormat="1" x14ac:dyDescent="0.3"/>
    <row r="227" s="27" customFormat="1" x14ac:dyDescent="0.3"/>
    <row r="228" s="27" customFormat="1" x14ac:dyDescent="0.3"/>
    <row r="229" s="27" customFormat="1" x14ac:dyDescent="0.3"/>
    <row r="230" s="27" customFormat="1" x14ac:dyDescent="0.3"/>
    <row r="231" s="27" customFormat="1" x14ac:dyDescent="0.3"/>
    <row r="232" s="27" customFormat="1" x14ac:dyDescent="0.3"/>
    <row r="233" s="27" customFormat="1" x14ac:dyDescent="0.3"/>
    <row r="234" s="27" customFormat="1" x14ac:dyDescent="0.3"/>
    <row r="235" s="27" customFormat="1" x14ac:dyDescent="0.3"/>
    <row r="236" s="27" customFormat="1" x14ac:dyDescent="0.3"/>
    <row r="237" s="27" customFormat="1" x14ac:dyDescent="0.3"/>
    <row r="238" s="27" customFormat="1" x14ac:dyDescent="0.3"/>
    <row r="239" s="27" customFormat="1" x14ac:dyDescent="0.3"/>
    <row r="240" s="27" customFormat="1" x14ac:dyDescent="0.3"/>
    <row r="241" s="27" customFormat="1" x14ac:dyDescent="0.3"/>
    <row r="242" s="27" customFormat="1" x14ac:dyDescent="0.3"/>
    <row r="243" s="27" customFormat="1" x14ac:dyDescent="0.3"/>
    <row r="244" s="27" customFormat="1" x14ac:dyDescent="0.3"/>
    <row r="245" s="27" customFormat="1" x14ac:dyDescent="0.3"/>
    <row r="246" s="27" customFormat="1" x14ac:dyDescent="0.3"/>
    <row r="247" s="27" customFormat="1" x14ac:dyDescent="0.3"/>
    <row r="248" s="27" customFormat="1" x14ac:dyDescent="0.3"/>
    <row r="249" s="27" customFormat="1" x14ac:dyDescent="0.3"/>
    <row r="250" s="27" customFormat="1" x14ac:dyDescent="0.3"/>
    <row r="251" s="27" customFormat="1" x14ac:dyDescent="0.3"/>
    <row r="252" s="27" customFormat="1" x14ac:dyDescent="0.3"/>
    <row r="253" s="27" customFormat="1" x14ac:dyDescent="0.3"/>
    <row r="254" s="27" customFormat="1" x14ac:dyDescent="0.3"/>
    <row r="255" s="27" customFormat="1" x14ac:dyDescent="0.3"/>
    <row r="256" s="27" customFormat="1" x14ac:dyDescent="0.3"/>
    <row r="257" s="27" customFormat="1" x14ac:dyDescent="0.3"/>
    <row r="258" s="27" customFormat="1" x14ac:dyDescent="0.3"/>
    <row r="259" s="27" customFormat="1" x14ac:dyDescent="0.3"/>
    <row r="260" s="27" customFormat="1" x14ac:dyDescent="0.3"/>
    <row r="261" s="27" customFormat="1" x14ac:dyDescent="0.3"/>
    <row r="262" s="27" customFormat="1" x14ac:dyDescent="0.3"/>
    <row r="263" s="27" customFormat="1" x14ac:dyDescent="0.3"/>
    <row r="264" s="27" customFormat="1" x14ac:dyDescent="0.3"/>
    <row r="265" s="27" customFormat="1" x14ac:dyDescent="0.3"/>
    <row r="266" s="27" customFormat="1" x14ac:dyDescent="0.3"/>
    <row r="267" s="27" customFormat="1" x14ac:dyDescent="0.3"/>
    <row r="268" s="27" customFormat="1" x14ac:dyDescent="0.3"/>
    <row r="269" s="27" customFormat="1" x14ac:dyDescent="0.3"/>
    <row r="270" s="27" customFormat="1" x14ac:dyDescent="0.3"/>
    <row r="271" s="27" customFormat="1" x14ac:dyDescent="0.3"/>
    <row r="272" s="27" customFormat="1" x14ac:dyDescent="0.3"/>
    <row r="273" s="27" customFormat="1" x14ac:dyDescent="0.3"/>
    <row r="274" s="27" customFormat="1" x14ac:dyDescent="0.3"/>
    <row r="275" s="27" customFormat="1" x14ac:dyDescent="0.3"/>
    <row r="276" s="27" customFormat="1" x14ac:dyDescent="0.3"/>
  </sheetData>
  <sheetProtection selectLockedCells="1"/>
  <mergeCells count="5">
    <mergeCell ref="J25:K25"/>
    <mergeCell ref="G17:H17"/>
    <mergeCell ref="G18:H18"/>
    <mergeCell ref="J22:K22"/>
    <mergeCell ref="J21:K21"/>
  </mergeCells>
  <phoneticPr fontId="2" type="noConversion"/>
  <pageMargins left="0.43307086614173229" right="0.43307086614173229" top="0.55118110236220474" bottom="0.39370078740157483" header="0.31496062992125984" footer="0.19685039370078741"/>
  <pageSetup paperSize="9" scale="96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workbookViewId="0">
      <selection activeCell="C19" sqref="C19"/>
    </sheetView>
  </sheetViews>
  <sheetFormatPr baseColWidth="10" defaultColWidth="10.6640625" defaultRowHeight="13.2" x14ac:dyDescent="0.25"/>
  <cols>
    <col min="1" max="1" width="8.88671875" customWidth="1"/>
    <col min="2" max="2" width="2.6640625" customWidth="1"/>
    <col min="6" max="6" width="5.44140625" customWidth="1"/>
  </cols>
  <sheetData>
    <row r="1" spans="1:8" x14ac:dyDescent="0.25">
      <c r="A1" t="s">
        <v>44</v>
      </c>
    </row>
    <row r="2" spans="1:8" x14ac:dyDescent="0.25">
      <c r="B2" t="s">
        <v>24</v>
      </c>
      <c r="C2" t="s">
        <v>26</v>
      </c>
    </row>
    <row r="3" spans="1:8" x14ac:dyDescent="0.25">
      <c r="B3" t="s">
        <v>25</v>
      </c>
      <c r="C3" t="s">
        <v>27</v>
      </c>
    </row>
    <row r="5" spans="1:8" x14ac:dyDescent="0.25">
      <c r="A5" t="s">
        <v>45</v>
      </c>
    </row>
    <row r="6" spans="1:8" x14ac:dyDescent="0.25">
      <c r="C6" t="s">
        <v>28</v>
      </c>
      <c r="D6" t="s">
        <v>29</v>
      </c>
      <c r="F6" s="14" t="s">
        <v>30</v>
      </c>
      <c r="G6" t="s">
        <v>31</v>
      </c>
    </row>
    <row r="7" spans="1:8" x14ac:dyDescent="0.25">
      <c r="C7" t="s">
        <v>32</v>
      </c>
      <c r="D7" t="s">
        <v>20</v>
      </c>
      <c r="F7" s="14" t="s">
        <v>30</v>
      </c>
      <c r="G7" t="s">
        <v>33</v>
      </c>
    </row>
    <row r="8" spans="1:8" x14ac:dyDescent="0.25">
      <c r="C8" t="s">
        <v>34</v>
      </c>
      <c r="D8" t="s">
        <v>35</v>
      </c>
      <c r="F8" s="14" t="s">
        <v>30</v>
      </c>
      <c r="G8" t="s">
        <v>36</v>
      </c>
    </row>
    <row r="9" spans="1:8" x14ac:dyDescent="0.25">
      <c r="C9" t="s">
        <v>37</v>
      </c>
      <c r="D9" t="s">
        <v>38</v>
      </c>
      <c r="F9" s="14" t="s">
        <v>30</v>
      </c>
      <c r="G9" t="s">
        <v>39</v>
      </c>
    </row>
    <row r="10" spans="1:8" x14ac:dyDescent="0.25">
      <c r="C10" t="s">
        <v>40</v>
      </c>
    </row>
    <row r="12" spans="1:8" x14ac:dyDescent="0.25">
      <c r="A12" t="s">
        <v>46</v>
      </c>
    </row>
    <row r="13" spans="1:8" x14ac:dyDescent="0.25">
      <c r="C13" t="s">
        <v>43</v>
      </c>
    </row>
    <row r="15" spans="1:8" x14ac:dyDescent="0.25">
      <c r="A15" t="s">
        <v>41</v>
      </c>
    </row>
    <row r="16" spans="1:8" x14ac:dyDescent="0.25">
      <c r="B16" t="s">
        <v>24</v>
      </c>
      <c r="C16" t="s">
        <v>49</v>
      </c>
      <c r="H16" t="s">
        <v>50</v>
      </c>
    </row>
    <row r="17" spans="2:8" x14ac:dyDescent="0.25">
      <c r="F17" t="s">
        <v>48</v>
      </c>
      <c r="H17" t="s">
        <v>51</v>
      </c>
    </row>
    <row r="18" spans="2:8" x14ac:dyDescent="0.25">
      <c r="B18" t="s">
        <v>42</v>
      </c>
      <c r="C18" t="s">
        <v>52</v>
      </c>
      <c r="F18" t="s">
        <v>47</v>
      </c>
    </row>
  </sheetData>
  <sheetProtection sheet="1" objects="1" scenarios="1" selectLockedCells="1"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activeCell="L16" sqref="L16"/>
    </sheetView>
  </sheetViews>
  <sheetFormatPr baseColWidth="10" defaultColWidth="10.6640625" defaultRowHeight="13.2" x14ac:dyDescent="0.25"/>
  <sheetData>
    <row r="1" spans="1:7" x14ac:dyDescent="0.25">
      <c r="A1" t="s">
        <v>66</v>
      </c>
    </row>
    <row r="3" spans="1:7" x14ac:dyDescent="0.25">
      <c r="A3" s="2"/>
      <c r="B3" s="7" t="s">
        <v>17</v>
      </c>
      <c r="C3" s="7" t="s">
        <v>18</v>
      </c>
      <c r="D3" s="7" t="s">
        <v>19</v>
      </c>
      <c r="E3" s="159" t="s">
        <v>10</v>
      </c>
      <c r="F3" s="159"/>
      <c r="G3" s="16"/>
    </row>
    <row r="4" spans="1:7" x14ac:dyDescent="0.25">
      <c r="A4" s="2"/>
      <c r="B4" s="22" t="e">
        <f>VLOOKUP(B5,A6:B16,2)</f>
        <v>#DIV/0!</v>
      </c>
      <c r="C4" s="22" t="e">
        <f>VLOOKUP(C5,A6:C16,3)</f>
        <v>#DIV/0!</v>
      </c>
      <c r="D4" s="23" t="e">
        <f>VLOOKUP(D5,A6:D16,4)</f>
        <v>#DIV/0!</v>
      </c>
      <c r="E4" s="23" t="e">
        <f>CONCATENATE(ROUND((B4+C4+D4)/3-VLOOKUP(E5,A6:F16,5),2),VLOOKUP(E5,A6:F16,6))</f>
        <v>#DIV/0!</v>
      </c>
      <c r="F4" s="7"/>
      <c r="G4" s="16"/>
    </row>
    <row r="5" spans="1:7" x14ac:dyDescent="0.25">
      <c r="A5" s="2"/>
      <c r="B5" s="24" t="e">
        <f>(Haushaltsübersicht!E2+Haushaltsübersicht!E13)/Haushaltsübersicht!E2*91%</f>
        <v>#DIV/0!</v>
      </c>
      <c r="C5" s="24" t="e">
        <f>(Haushaltsübersicht!H2+Haushaltsübersicht!H13)/Haushaltsübersicht!H2*91%</f>
        <v>#DIV/0!</v>
      </c>
      <c r="D5" s="22" t="e">
        <f>(Haushaltsübersicht!K2-Haushaltsübersicht!K13)/Haushaltsübersicht!K2*91%</f>
        <v>#DIV/0!</v>
      </c>
      <c r="E5" s="24" t="e">
        <f>IF(G5&gt;=A16,G5,F5)</f>
        <v>#DIV/0!</v>
      </c>
      <c r="F5" s="8" t="e">
        <f>(SUM(Haushaltsübersicht!B19:B22)/2+Haushaltsübersicht!B23/3+SUM(Haushaltsübersicht!B24:B26))/Haushaltsübersicht!B18</f>
        <v>#DIV/0!</v>
      </c>
      <c r="G5" s="17" t="e">
        <f>(B5+C5+D5)/3</f>
        <v>#DIV/0!</v>
      </c>
    </row>
    <row r="6" spans="1:7" x14ac:dyDescent="0.25">
      <c r="A6" s="3">
        <v>-1.5</v>
      </c>
      <c r="B6" s="22">
        <v>6</v>
      </c>
      <c r="C6" s="22">
        <v>6</v>
      </c>
      <c r="D6" s="22">
        <v>6</v>
      </c>
      <c r="E6" s="22">
        <v>0</v>
      </c>
      <c r="F6" s="12" t="s">
        <v>22</v>
      </c>
      <c r="G6" s="16"/>
    </row>
    <row r="7" spans="1:7" x14ac:dyDescent="0.25">
      <c r="A7" s="4">
        <v>0.3</v>
      </c>
      <c r="B7" s="22">
        <v>5.5</v>
      </c>
      <c r="C7" s="22">
        <v>5.5</v>
      </c>
      <c r="D7" s="22">
        <v>5.5</v>
      </c>
      <c r="E7" s="22">
        <v>0</v>
      </c>
      <c r="F7" s="12" t="s">
        <v>23</v>
      </c>
      <c r="G7" s="16"/>
    </row>
    <row r="8" spans="1:7" x14ac:dyDescent="0.25">
      <c r="A8" s="3">
        <v>0.4</v>
      </c>
      <c r="B8" s="22">
        <v>5</v>
      </c>
      <c r="C8" s="22">
        <v>5</v>
      </c>
      <c r="D8" s="22">
        <v>5</v>
      </c>
      <c r="E8" s="22">
        <v>0</v>
      </c>
      <c r="F8" s="12" t="s">
        <v>23</v>
      </c>
      <c r="G8" s="16"/>
    </row>
    <row r="9" spans="1:7" x14ac:dyDescent="0.25">
      <c r="A9" s="4">
        <v>0.5</v>
      </c>
      <c r="B9" s="22">
        <v>4.5</v>
      </c>
      <c r="C9" s="22">
        <v>4.5</v>
      </c>
      <c r="D9" s="22">
        <v>4.5</v>
      </c>
      <c r="E9" s="22">
        <v>0</v>
      </c>
      <c r="F9" s="11" t="s">
        <v>14</v>
      </c>
      <c r="G9" s="16"/>
    </row>
    <row r="10" spans="1:7" x14ac:dyDescent="0.25">
      <c r="A10" s="3">
        <v>0.59</v>
      </c>
      <c r="B10" s="22">
        <v>4</v>
      </c>
      <c r="C10" s="22">
        <v>4</v>
      </c>
      <c r="D10" s="22">
        <v>4</v>
      </c>
      <c r="E10" s="22">
        <v>0</v>
      </c>
      <c r="F10" s="11" t="s">
        <v>14</v>
      </c>
      <c r="G10" s="16"/>
    </row>
    <row r="11" spans="1:7" x14ac:dyDescent="0.25">
      <c r="A11" s="4">
        <v>0.67</v>
      </c>
      <c r="B11" s="22">
        <v>3.5</v>
      </c>
      <c r="C11" s="22">
        <v>3.5</v>
      </c>
      <c r="D11" s="22">
        <v>3.5</v>
      </c>
      <c r="E11" s="22">
        <v>0</v>
      </c>
      <c r="F11" s="11" t="s">
        <v>14</v>
      </c>
      <c r="G11" s="16"/>
    </row>
    <row r="12" spans="1:7" x14ac:dyDescent="0.25">
      <c r="A12" s="5">
        <v>0.75</v>
      </c>
      <c r="B12" s="22">
        <v>3</v>
      </c>
      <c r="C12" s="22">
        <v>3</v>
      </c>
      <c r="D12" s="22">
        <v>3</v>
      </c>
      <c r="E12" s="22">
        <v>0</v>
      </c>
      <c r="F12" s="10" t="s">
        <v>21</v>
      </c>
      <c r="G12" s="16"/>
    </row>
    <row r="13" spans="1:7" x14ac:dyDescent="0.25">
      <c r="A13" s="4">
        <v>0.81</v>
      </c>
      <c r="B13" s="22">
        <v>2.5</v>
      </c>
      <c r="C13" s="22">
        <v>2.5</v>
      </c>
      <c r="D13" s="22">
        <v>2.5</v>
      </c>
      <c r="E13" s="22">
        <v>0</v>
      </c>
      <c r="F13" s="10" t="s">
        <v>21</v>
      </c>
      <c r="G13" s="16"/>
    </row>
    <row r="14" spans="1:7" x14ac:dyDescent="0.25">
      <c r="A14" s="13">
        <v>0.87</v>
      </c>
      <c r="B14" s="22">
        <v>2</v>
      </c>
      <c r="C14" s="22">
        <v>2</v>
      </c>
      <c r="D14" s="22">
        <v>2</v>
      </c>
      <c r="E14" s="22">
        <v>0.5</v>
      </c>
      <c r="F14" s="10"/>
      <c r="G14" s="16"/>
    </row>
    <row r="15" spans="1:7" x14ac:dyDescent="0.25">
      <c r="A15" s="13">
        <v>1</v>
      </c>
      <c r="B15" s="22">
        <v>2</v>
      </c>
      <c r="C15" s="22">
        <v>2</v>
      </c>
      <c r="D15" s="22">
        <v>2</v>
      </c>
      <c r="E15" s="22">
        <v>1</v>
      </c>
      <c r="F15" s="12"/>
      <c r="G15" s="16"/>
    </row>
    <row r="16" spans="1:7" x14ac:dyDescent="0.25">
      <c r="A16" s="13">
        <v>1.2</v>
      </c>
      <c r="B16" s="22">
        <v>2</v>
      </c>
      <c r="C16" s="22">
        <v>2</v>
      </c>
      <c r="D16" s="22">
        <v>2</v>
      </c>
      <c r="E16" s="22">
        <v>0</v>
      </c>
      <c r="F16" s="12" t="s">
        <v>22</v>
      </c>
      <c r="G16" s="16"/>
    </row>
    <row r="17" spans="1:6" x14ac:dyDescent="0.25">
      <c r="B17" s="18"/>
      <c r="F17" s="19"/>
    </row>
    <row r="18" spans="1:6" x14ac:dyDescent="0.25">
      <c r="A18" s="6"/>
    </row>
    <row r="19" spans="1:6" x14ac:dyDescent="0.25">
      <c r="B19" s="1" t="s">
        <v>17</v>
      </c>
      <c r="C19" s="9">
        <v>100</v>
      </c>
      <c r="E19" s="1" t="s">
        <v>17</v>
      </c>
      <c r="F19" s="15">
        <f>Haushaltsübersicht!E12</f>
        <v>0</v>
      </c>
    </row>
    <row r="20" spans="1:6" x14ac:dyDescent="0.25">
      <c r="B20" t="s">
        <v>18</v>
      </c>
      <c r="C20" s="9">
        <v>100</v>
      </c>
      <c r="E20" t="s">
        <v>18</v>
      </c>
      <c r="F20" s="15">
        <f>Haushaltsübersicht!H12</f>
        <v>0</v>
      </c>
    </row>
    <row r="21" spans="1:6" x14ac:dyDescent="0.25">
      <c r="B21" t="s">
        <v>19</v>
      </c>
      <c r="C21" s="9">
        <v>100</v>
      </c>
      <c r="E21" t="s">
        <v>19</v>
      </c>
      <c r="F21" s="15">
        <f>Haushaltsübersicht!K12</f>
        <v>0</v>
      </c>
    </row>
    <row r="22" spans="1:6" x14ac:dyDescent="0.25">
      <c r="B22" t="s">
        <v>68</v>
      </c>
      <c r="C22" s="9">
        <v>0</v>
      </c>
      <c r="E22" s="20" t="s">
        <v>71</v>
      </c>
      <c r="F22" s="21">
        <f>Haushaltsübersicht!K29</f>
        <v>0</v>
      </c>
    </row>
  </sheetData>
  <sheetProtection sheet="1" objects="1" scenarios="1" selectLockedCells="1"/>
  <mergeCells count="1">
    <mergeCell ref="E3:F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Haushaltsübersicht</vt:lpstr>
      <vt:lpstr>Erläuterung</vt:lpstr>
      <vt:lpstr>Formeln</vt:lpstr>
      <vt:lpstr>Haushaltsübersicht!Druckbereich</vt:lpstr>
    </vt:vector>
  </TitlesOfParts>
  <Company>Büro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Roth-Finance</dc:creator>
  <cp:lastModifiedBy>Julian Roth</cp:lastModifiedBy>
  <cp:lastPrinted>2017-12-15T17:54:56Z</cp:lastPrinted>
  <dcterms:created xsi:type="dcterms:W3CDTF">2011-03-16T09:50:13Z</dcterms:created>
  <dcterms:modified xsi:type="dcterms:W3CDTF">2026-04-04T07:03:41Z</dcterms:modified>
</cp:coreProperties>
</file>